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375" windowWidth="20730" windowHeight="9735" firstSheet="7" activeTab="14"/>
  </bookViews>
  <sheets>
    <sheet name="January 2011" sheetId="1" r:id="rId1"/>
    <sheet name="January Chart" sheetId="2" r:id="rId2"/>
    <sheet name="February 2011" sheetId="3" r:id="rId3"/>
    <sheet name="February Chart" sheetId="4" r:id="rId4"/>
    <sheet name="March 2011" sheetId="5" r:id="rId5"/>
    <sheet name="March Chart" sheetId="6" r:id="rId6"/>
    <sheet name="April 2011" sheetId="7" r:id="rId7"/>
    <sheet name="April Chart" sheetId="8" r:id="rId8"/>
    <sheet name="May 2011" sheetId="9" r:id="rId9"/>
    <sheet name="May Chart" sheetId="10" r:id="rId10"/>
    <sheet name="June 2011" sheetId="11" r:id="rId11"/>
    <sheet name="June Chart" sheetId="12" r:id="rId12"/>
    <sheet name="July 2011" sheetId="13" r:id="rId13"/>
    <sheet name="July Chart" sheetId="14" r:id="rId14"/>
    <sheet name="August 2011" sheetId="15" r:id="rId15"/>
    <sheet name="August Chart" sheetId="16" r:id="rId16"/>
  </sheets>
  <definedNames>
    <definedName name="_xlnm.Print_Area" localSheetId="6">'April 2011'!$A$1:$M$72</definedName>
    <definedName name="_xlnm.Print_Area" localSheetId="14">'August 2011'!$A$1:$M$72</definedName>
    <definedName name="_xlnm.Print_Area" localSheetId="2">'February 2011'!$A$1:$M$76</definedName>
    <definedName name="_xlnm.Print_Area" localSheetId="0">'January 2011'!$A$1:$M$72</definedName>
    <definedName name="_xlnm.Print_Area" localSheetId="12">'July 2011'!$A$1:$M$72</definedName>
    <definedName name="_xlnm.Print_Area" localSheetId="10">'June 2011'!$A$1:$M$74</definedName>
    <definedName name="_xlnm.Print_Area" localSheetId="4">'March 2011'!$A$1:$M$72</definedName>
    <definedName name="_xlnm.Print_Area" localSheetId="8">'May 2011'!$A$1:$M$72</definedName>
    <definedName name="_xlnm.Print_Titles" localSheetId="6">'April 2011'!$1:$3</definedName>
    <definedName name="_xlnm.Print_Titles" localSheetId="14">'August 2011'!$1:$3</definedName>
    <definedName name="_xlnm.Print_Titles" localSheetId="2">'February 2011'!$1:$3</definedName>
    <definedName name="_xlnm.Print_Titles" localSheetId="0">'January 2011'!$1:$3</definedName>
    <definedName name="_xlnm.Print_Titles" localSheetId="12">'July 2011'!$1:$3</definedName>
    <definedName name="_xlnm.Print_Titles" localSheetId="10">'June 2011'!$1:$3</definedName>
    <definedName name="_xlnm.Print_Titles" localSheetId="4">'March 2011'!$1:$3</definedName>
    <definedName name="_xlnm.Print_Titles" localSheetId="8">'May 2011'!$1:$3</definedName>
  </definedNames>
  <calcPr calcId="144525"/>
</workbook>
</file>

<file path=xl/calcChain.xml><?xml version="1.0" encoding="utf-8"?>
<calcChain xmlns="http://schemas.openxmlformats.org/spreadsheetml/2006/main">
  <c r="C56" i="15" l="1"/>
  <c r="M55" i="15"/>
  <c r="L55" i="15"/>
  <c r="K55" i="15"/>
  <c r="K56" i="15" s="1"/>
  <c r="K72" i="15" s="1"/>
  <c r="J55" i="15"/>
  <c r="I55" i="15"/>
  <c r="H55" i="15"/>
  <c r="G55" i="15"/>
  <c r="G56" i="15" s="1"/>
  <c r="G72" i="15" s="1"/>
  <c r="F55" i="15"/>
  <c r="E55" i="15"/>
  <c r="D55" i="15"/>
  <c r="D56" i="15" s="1"/>
  <c r="D72" i="15" s="1"/>
  <c r="M54" i="15"/>
  <c r="L54" i="15"/>
  <c r="L56" i="15" s="1"/>
  <c r="L72" i="15" s="1"/>
  <c r="K54" i="15"/>
  <c r="J54" i="15"/>
  <c r="I54" i="15"/>
  <c r="H54" i="15"/>
  <c r="H56" i="15" s="1"/>
  <c r="H72" i="15" s="1"/>
  <c r="G54" i="15"/>
  <c r="F54" i="15"/>
  <c r="E54" i="15"/>
  <c r="C52" i="15"/>
  <c r="M51" i="15"/>
  <c r="L51" i="15"/>
  <c r="K51" i="15"/>
  <c r="J51" i="15"/>
  <c r="I51" i="15"/>
  <c r="H51" i="15"/>
  <c r="G51" i="15"/>
  <c r="F51" i="15"/>
  <c r="E51" i="15"/>
  <c r="D51" i="15"/>
  <c r="D52" i="15" s="1"/>
  <c r="D71" i="15" s="1"/>
  <c r="E50" i="15"/>
  <c r="F50" i="15" s="1"/>
  <c r="G50" i="15" s="1"/>
  <c r="H50" i="15" s="1"/>
  <c r="I50" i="15" s="1"/>
  <c r="J50" i="15" s="1"/>
  <c r="K50" i="15" s="1"/>
  <c r="L50" i="15" s="1"/>
  <c r="M50" i="15" s="1"/>
  <c r="M49" i="15"/>
  <c r="L49" i="15"/>
  <c r="K49" i="15"/>
  <c r="J49" i="15"/>
  <c r="I49" i="15"/>
  <c r="H49" i="15"/>
  <c r="G49" i="15"/>
  <c r="F49" i="15"/>
  <c r="E49" i="15"/>
  <c r="E48" i="15"/>
  <c r="F48" i="15" s="1"/>
  <c r="C46" i="15"/>
  <c r="M45" i="15"/>
  <c r="L45" i="15"/>
  <c r="K45" i="15"/>
  <c r="J45" i="15"/>
  <c r="I45" i="15"/>
  <c r="H45" i="15"/>
  <c r="G45" i="15"/>
  <c r="F45" i="15"/>
  <c r="E45" i="15"/>
  <c r="D45" i="15"/>
  <c r="D46" i="15" s="1"/>
  <c r="D70" i="15" s="1"/>
  <c r="M44" i="15"/>
  <c r="L44" i="15"/>
  <c r="K44" i="15"/>
  <c r="J44" i="15"/>
  <c r="I44" i="15"/>
  <c r="H44" i="15"/>
  <c r="G44" i="15"/>
  <c r="F44" i="15"/>
  <c r="E44" i="15"/>
  <c r="E43" i="15"/>
  <c r="F43" i="15" s="1"/>
  <c r="C41" i="15"/>
  <c r="M40" i="15"/>
  <c r="L40" i="15"/>
  <c r="K40" i="15"/>
  <c r="J40" i="15"/>
  <c r="I40" i="15"/>
  <c r="H40" i="15"/>
  <c r="G40" i="15"/>
  <c r="F40" i="15"/>
  <c r="E40" i="15"/>
  <c r="D40" i="15"/>
  <c r="D41" i="15" s="1"/>
  <c r="D69" i="15" s="1"/>
  <c r="E38" i="15"/>
  <c r="E41" i="15" s="1"/>
  <c r="E69" i="15" s="1"/>
  <c r="C36" i="15"/>
  <c r="M35" i="15"/>
  <c r="L35" i="15"/>
  <c r="K35" i="15"/>
  <c r="J35" i="15"/>
  <c r="I35" i="15"/>
  <c r="H35" i="15"/>
  <c r="G35" i="15"/>
  <c r="F35" i="15"/>
  <c r="E35" i="15"/>
  <c r="D35" i="15"/>
  <c r="D36" i="15" s="1"/>
  <c r="D68" i="15" s="1"/>
  <c r="E34" i="15"/>
  <c r="L34" i="15" s="1"/>
  <c r="E33" i="15"/>
  <c r="C31" i="15"/>
  <c r="M30" i="15"/>
  <c r="L30" i="15"/>
  <c r="K30" i="15"/>
  <c r="J30" i="15"/>
  <c r="I30" i="15"/>
  <c r="H30" i="15"/>
  <c r="G30" i="15"/>
  <c r="F30" i="15"/>
  <c r="E30" i="15"/>
  <c r="D30" i="15"/>
  <c r="D31" i="15" s="1"/>
  <c r="D67" i="15" s="1"/>
  <c r="M29" i="15"/>
  <c r="L29" i="15"/>
  <c r="K29" i="15"/>
  <c r="J29" i="15"/>
  <c r="I29" i="15"/>
  <c r="H29" i="15"/>
  <c r="G29" i="15"/>
  <c r="F29" i="15"/>
  <c r="E29" i="15"/>
  <c r="E28" i="15"/>
  <c r="F28" i="15" s="1"/>
  <c r="C26" i="15"/>
  <c r="M25" i="15"/>
  <c r="L25" i="15"/>
  <c r="K25" i="15"/>
  <c r="J25" i="15"/>
  <c r="I25" i="15"/>
  <c r="H25" i="15"/>
  <c r="G25" i="15"/>
  <c r="F25" i="15"/>
  <c r="E25" i="15"/>
  <c r="D25" i="15"/>
  <c r="D26" i="15" s="1"/>
  <c r="D66" i="15" s="1"/>
  <c r="M24" i="15"/>
  <c r="L24" i="15"/>
  <c r="K24" i="15"/>
  <c r="J24" i="15"/>
  <c r="I24" i="15"/>
  <c r="H24" i="15"/>
  <c r="G24" i="15"/>
  <c r="F24" i="15"/>
  <c r="E24" i="15"/>
  <c r="F23" i="15"/>
  <c r="G23" i="15" s="1"/>
  <c r="E23" i="15"/>
  <c r="C21" i="15"/>
  <c r="M20" i="15"/>
  <c r="L20" i="15"/>
  <c r="K20" i="15"/>
  <c r="J20" i="15"/>
  <c r="I20" i="15"/>
  <c r="H20" i="15"/>
  <c r="G20" i="15"/>
  <c r="F20" i="15"/>
  <c r="E20" i="15"/>
  <c r="D20" i="15"/>
  <c r="D21" i="15" s="1"/>
  <c r="D65" i="15" s="1"/>
  <c r="M19" i="15"/>
  <c r="L19" i="15"/>
  <c r="K19" i="15"/>
  <c r="J19" i="15"/>
  <c r="I19" i="15"/>
  <c r="H19" i="15"/>
  <c r="G19" i="15"/>
  <c r="F19" i="15"/>
  <c r="E19" i="15"/>
  <c r="E18" i="15"/>
  <c r="F18" i="15" s="1"/>
  <c r="C16" i="15"/>
  <c r="M15" i="15"/>
  <c r="L15" i="15"/>
  <c r="K15" i="15"/>
  <c r="J15" i="15"/>
  <c r="I15" i="15"/>
  <c r="H15" i="15"/>
  <c r="G15" i="15"/>
  <c r="F15" i="15"/>
  <c r="E15" i="15"/>
  <c r="D15" i="15"/>
  <c r="D16" i="15" s="1"/>
  <c r="D64" i="15" s="1"/>
  <c r="M14" i="15"/>
  <c r="L14" i="15"/>
  <c r="K14" i="15"/>
  <c r="J14" i="15"/>
  <c r="I14" i="15"/>
  <c r="H14" i="15"/>
  <c r="G14" i="15"/>
  <c r="F14" i="15"/>
  <c r="E14" i="15"/>
  <c r="E13" i="15"/>
  <c r="E16" i="15" s="1"/>
  <c r="E64" i="15" s="1"/>
  <c r="C11" i="15"/>
  <c r="M10" i="15"/>
  <c r="L10" i="15"/>
  <c r="K10" i="15"/>
  <c r="J10" i="15"/>
  <c r="I10" i="15"/>
  <c r="H10" i="15"/>
  <c r="G10" i="15"/>
  <c r="F10" i="15"/>
  <c r="E10" i="15"/>
  <c r="D10" i="15"/>
  <c r="D11" i="15" s="1"/>
  <c r="D63" i="15" s="1"/>
  <c r="E9" i="15"/>
  <c r="M9" i="15" s="1"/>
  <c r="E8" i="15"/>
  <c r="F8" i="15" s="1"/>
  <c r="C56" i="13"/>
  <c r="M55" i="13"/>
  <c r="L55" i="13"/>
  <c r="K55" i="13"/>
  <c r="J55" i="13"/>
  <c r="I55" i="13"/>
  <c r="H55" i="13"/>
  <c r="G55" i="13"/>
  <c r="F55" i="13"/>
  <c r="E55" i="13"/>
  <c r="D55" i="13"/>
  <c r="D56" i="13" s="1"/>
  <c r="D72" i="13" s="1"/>
  <c r="M54" i="13"/>
  <c r="L54" i="13"/>
  <c r="K54" i="13"/>
  <c r="K56" i="13" s="1"/>
  <c r="K72" i="13" s="1"/>
  <c r="J54" i="13"/>
  <c r="J56" i="13" s="1"/>
  <c r="J72" i="13" s="1"/>
  <c r="I54" i="13"/>
  <c r="H54" i="13"/>
  <c r="G54" i="13"/>
  <c r="G56" i="13" s="1"/>
  <c r="G72" i="13" s="1"/>
  <c r="F54" i="13"/>
  <c r="F56" i="13" s="1"/>
  <c r="F72" i="13" s="1"/>
  <c r="E54" i="13"/>
  <c r="C52" i="13"/>
  <c r="M51" i="13"/>
  <c r="L51" i="13"/>
  <c r="K51" i="13"/>
  <c r="J51" i="13"/>
  <c r="I51" i="13"/>
  <c r="H51" i="13"/>
  <c r="G51" i="13"/>
  <c r="F51" i="13"/>
  <c r="E51" i="13"/>
  <c r="D51" i="13"/>
  <c r="D52" i="13" s="1"/>
  <c r="D71" i="13" s="1"/>
  <c r="E50" i="13"/>
  <c r="F50" i="13" s="1"/>
  <c r="G50" i="13" s="1"/>
  <c r="H50" i="13" s="1"/>
  <c r="I50" i="13" s="1"/>
  <c r="J50" i="13" s="1"/>
  <c r="K50" i="13" s="1"/>
  <c r="L50" i="13" s="1"/>
  <c r="M50" i="13" s="1"/>
  <c r="M49" i="13"/>
  <c r="L49" i="13"/>
  <c r="K49" i="13"/>
  <c r="J49" i="13"/>
  <c r="I49" i="13"/>
  <c r="H49" i="13"/>
  <c r="G49" i="13"/>
  <c r="F49" i="13"/>
  <c r="E49" i="13"/>
  <c r="E48" i="13"/>
  <c r="F48" i="13" s="1"/>
  <c r="C46" i="13"/>
  <c r="M45" i="13"/>
  <c r="L45" i="13"/>
  <c r="K45" i="13"/>
  <c r="J45" i="13"/>
  <c r="I45" i="13"/>
  <c r="H45" i="13"/>
  <c r="G45" i="13"/>
  <c r="F45" i="13"/>
  <c r="E45" i="13"/>
  <c r="D45" i="13"/>
  <c r="D46" i="13" s="1"/>
  <c r="D70" i="13" s="1"/>
  <c r="M44" i="13"/>
  <c r="L44" i="13"/>
  <c r="K44" i="13"/>
  <c r="J44" i="13"/>
  <c r="I44" i="13"/>
  <c r="H44" i="13"/>
  <c r="G44" i="13"/>
  <c r="F44" i="13"/>
  <c r="E44" i="13"/>
  <c r="E43" i="13"/>
  <c r="F43" i="13" s="1"/>
  <c r="C41" i="13"/>
  <c r="M40" i="13"/>
  <c r="L40" i="13"/>
  <c r="K40" i="13"/>
  <c r="J40" i="13"/>
  <c r="I40" i="13"/>
  <c r="H40" i="13"/>
  <c r="G40" i="13"/>
  <c r="F40" i="13"/>
  <c r="E40" i="13"/>
  <c r="D40" i="13"/>
  <c r="D41" i="13" s="1"/>
  <c r="D69" i="13" s="1"/>
  <c r="E38" i="13"/>
  <c r="E41" i="13" s="1"/>
  <c r="E69" i="13" s="1"/>
  <c r="C36" i="13"/>
  <c r="M35" i="13"/>
  <c r="L35" i="13"/>
  <c r="K35" i="13"/>
  <c r="J35" i="13"/>
  <c r="I35" i="13"/>
  <c r="H35" i="13"/>
  <c r="G35" i="13"/>
  <c r="F35" i="13"/>
  <c r="E35" i="13"/>
  <c r="D35" i="13"/>
  <c r="D36" i="13" s="1"/>
  <c r="D68" i="13" s="1"/>
  <c r="E34" i="13"/>
  <c r="L34" i="13" s="1"/>
  <c r="E33" i="13"/>
  <c r="C31" i="13"/>
  <c r="M30" i="13"/>
  <c r="L30" i="13"/>
  <c r="K30" i="13"/>
  <c r="J30" i="13"/>
  <c r="I30" i="13"/>
  <c r="H30" i="13"/>
  <c r="G30" i="13"/>
  <c r="F30" i="13"/>
  <c r="E30" i="13"/>
  <c r="D30" i="13"/>
  <c r="D31" i="13" s="1"/>
  <c r="D67" i="13" s="1"/>
  <c r="M29" i="13"/>
  <c r="L29" i="13"/>
  <c r="K29" i="13"/>
  <c r="J29" i="13"/>
  <c r="I29" i="13"/>
  <c r="H29" i="13"/>
  <c r="G29" i="13"/>
  <c r="F29" i="13"/>
  <c r="E29" i="13"/>
  <c r="E28" i="13"/>
  <c r="F28" i="13" s="1"/>
  <c r="C26" i="13"/>
  <c r="M25" i="13"/>
  <c r="L25" i="13"/>
  <c r="K25" i="13"/>
  <c r="J25" i="13"/>
  <c r="I25" i="13"/>
  <c r="H25" i="13"/>
  <c r="G25" i="13"/>
  <c r="F25" i="13"/>
  <c r="E25" i="13"/>
  <c r="D25" i="13"/>
  <c r="D26" i="13" s="1"/>
  <c r="D66" i="13" s="1"/>
  <c r="M24" i="13"/>
  <c r="L24" i="13"/>
  <c r="K24" i="13"/>
  <c r="J24" i="13"/>
  <c r="I24" i="13"/>
  <c r="H24" i="13"/>
  <c r="G24" i="13"/>
  <c r="F24" i="13"/>
  <c r="E24" i="13"/>
  <c r="E23" i="13"/>
  <c r="C21" i="13"/>
  <c r="M20" i="13"/>
  <c r="L20" i="13"/>
  <c r="K20" i="13"/>
  <c r="J20" i="13"/>
  <c r="I20" i="13"/>
  <c r="H20" i="13"/>
  <c r="G20" i="13"/>
  <c r="F20" i="13"/>
  <c r="E20" i="13"/>
  <c r="D20" i="13"/>
  <c r="D21" i="13" s="1"/>
  <c r="D65" i="13" s="1"/>
  <c r="M19" i="13"/>
  <c r="L19" i="13"/>
  <c r="K19" i="13"/>
  <c r="J19" i="13"/>
  <c r="I19" i="13"/>
  <c r="H19" i="13"/>
  <c r="G19" i="13"/>
  <c r="F19" i="13"/>
  <c r="E19" i="13"/>
  <c r="E18" i="13"/>
  <c r="F18" i="13" s="1"/>
  <c r="F21" i="13" s="1"/>
  <c r="F65" i="13" s="1"/>
  <c r="C16" i="13"/>
  <c r="M15" i="13"/>
  <c r="L15" i="13"/>
  <c r="K15" i="13"/>
  <c r="J15" i="13"/>
  <c r="I15" i="13"/>
  <c r="H15" i="13"/>
  <c r="G15" i="13"/>
  <c r="F15" i="13"/>
  <c r="E15" i="13"/>
  <c r="D15" i="13"/>
  <c r="D16" i="13" s="1"/>
  <c r="D64" i="13" s="1"/>
  <c r="M14" i="13"/>
  <c r="L14" i="13"/>
  <c r="K14" i="13"/>
  <c r="J14" i="13"/>
  <c r="I14" i="13"/>
  <c r="H14" i="13"/>
  <c r="G14" i="13"/>
  <c r="F14" i="13"/>
  <c r="E14" i="13"/>
  <c r="E13" i="13"/>
  <c r="F13" i="13" s="1"/>
  <c r="G13" i="13" s="1"/>
  <c r="C11" i="13"/>
  <c r="M10" i="13"/>
  <c r="L10" i="13"/>
  <c r="K10" i="13"/>
  <c r="J10" i="13"/>
  <c r="I10" i="13"/>
  <c r="H10" i="13"/>
  <c r="G10" i="13"/>
  <c r="F10" i="13"/>
  <c r="E10" i="13"/>
  <c r="D10" i="13"/>
  <c r="D11" i="13" s="1"/>
  <c r="D63" i="13" s="1"/>
  <c r="E9" i="13"/>
  <c r="M9" i="13" s="1"/>
  <c r="E8" i="13"/>
  <c r="F8" i="13" s="1"/>
  <c r="C58" i="11"/>
  <c r="M57" i="11"/>
  <c r="L57" i="11"/>
  <c r="K57" i="11"/>
  <c r="J57" i="11"/>
  <c r="I57" i="11"/>
  <c r="H57" i="11"/>
  <c r="G57" i="11"/>
  <c r="F57" i="11"/>
  <c r="E57" i="11"/>
  <c r="D57" i="11"/>
  <c r="D58" i="11" s="1"/>
  <c r="D74" i="11" s="1"/>
  <c r="M56" i="11"/>
  <c r="L56" i="11"/>
  <c r="L58" i="11" s="1"/>
  <c r="L74" i="11" s="1"/>
  <c r="K56" i="11"/>
  <c r="K58" i="11" s="1"/>
  <c r="K74" i="11" s="1"/>
  <c r="J56" i="11"/>
  <c r="I56" i="11"/>
  <c r="H56" i="11"/>
  <c r="H58" i="11" s="1"/>
  <c r="H74" i="11" s="1"/>
  <c r="G56" i="11"/>
  <c r="G58" i="11" s="1"/>
  <c r="G74" i="11" s="1"/>
  <c r="F56" i="11"/>
  <c r="E56" i="11"/>
  <c r="C54" i="11"/>
  <c r="M53" i="11"/>
  <c r="L53" i="11"/>
  <c r="K53" i="11"/>
  <c r="J53" i="11"/>
  <c r="I53" i="11"/>
  <c r="H53" i="11"/>
  <c r="G53" i="11"/>
  <c r="F53" i="11"/>
  <c r="E53" i="11"/>
  <c r="D53" i="11"/>
  <c r="D54" i="11" s="1"/>
  <c r="D73" i="11" s="1"/>
  <c r="E52" i="11"/>
  <c r="F52" i="11" s="1"/>
  <c r="G52" i="11" s="1"/>
  <c r="H52" i="11" s="1"/>
  <c r="I52" i="11" s="1"/>
  <c r="J52" i="11" s="1"/>
  <c r="K52" i="11" s="1"/>
  <c r="L52" i="11" s="1"/>
  <c r="M52" i="11" s="1"/>
  <c r="M51" i="11"/>
  <c r="L51" i="11"/>
  <c r="K51" i="11"/>
  <c r="J51" i="11"/>
  <c r="I51" i="11"/>
  <c r="H51" i="11"/>
  <c r="G51" i="11"/>
  <c r="F51" i="11"/>
  <c r="E51" i="11"/>
  <c r="E50" i="11"/>
  <c r="C48" i="11"/>
  <c r="M47" i="11"/>
  <c r="L47" i="11"/>
  <c r="K47" i="11"/>
  <c r="J47" i="11"/>
  <c r="I47" i="11"/>
  <c r="H47" i="11"/>
  <c r="G47" i="11"/>
  <c r="F47" i="11"/>
  <c r="E47" i="11"/>
  <c r="D47" i="11"/>
  <c r="D48" i="11" s="1"/>
  <c r="D72" i="11" s="1"/>
  <c r="M46" i="11"/>
  <c r="L46" i="11"/>
  <c r="K46" i="11"/>
  <c r="J46" i="11"/>
  <c r="I46" i="11"/>
  <c r="H46" i="11"/>
  <c r="G46" i="11"/>
  <c r="F46" i="11"/>
  <c r="E46" i="11"/>
  <c r="E45" i="11"/>
  <c r="F45" i="11" s="1"/>
  <c r="C43" i="11"/>
  <c r="M42" i="11"/>
  <c r="L42" i="11"/>
  <c r="K42" i="11"/>
  <c r="J42" i="11"/>
  <c r="I42" i="11"/>
  <c r="H42" i="11"/>
  <c r="G42" i="11"/>
  <c r="F42" i="11"/>
  <c r="E42" i="11"/>
  <c r="D42" i="11"/>
  <c r="D43" i="11" s="1"/>
  <c r="D71" i="11" s="1"/>
  <c r="E40" i="11"/>
  <c r="E43" i="11" s="1"/>
  <c r="E71" i="11" s="1"/>
  <c r="C38" i="11"/>
  <c r="M37" i="11"/>
  <c r="L37" i="11"/>
  <c r="K37" i="11"/>
  <c r="J37" i="11"/>
  <c r="I37" i="11"/>
  <c r="H37" i="11"/>
  <c r="G37" i="11"/>
  <c r="F37" i="11"/>
  <c r="E37" i="11"/>
  <c r="D37" i="11"/>
  <c r="D38" i="11" s="1"/>
  <c r="D70" i="11" s="1"/>
  <c r="E36" i="11"/>
  <c r="L36" i="11" s="1"/>
  <c r="F35" i="11"/>
  <c r="G35" i="11" s="1"/>
  <c r="E35" i="11"/>
  <c r="C33" i="11"/>
  <c r="M32" i="11"/>
  <c r="L32" i="11"/>
  <c r="K32" i="11"/>
  <c r="J32" i="11"/>
  <c r="I32" i="11"/>
  <c r="H32" i="11"/>
  <c r="G32" i="11"/>
  <c r="F32" i="11"/>
  <c r="E32" i="11"/>
  <c r="D32" i="11"/>
  <c r="D33" i="11" s="1"/>
  <c r="D69" i="11" s="1"/>
  <c r="M31" i="11"/>
  <c r="L31" i="11"/>
  <c r="K31" i="11"/>
  <c r="J31" i="11"/>
  <c r="I31" i="11"/>
  <c r="H31" i="11"/>
  <c r="G31" i="11"/>
  <c r="F31" i="11"/>
  <c r="E31" i="11"/>
  <c r="E30" i="11"/>
  <c r="F30" i="11" s="1"/>
  <c r="C28" i="11"/>
  <c r="M27" i="11"/>
  <c r="L27" i="11"/>
  <c r="K27" i="11"/>
  <c r="J27" i="11"/>
  <c r="I27" i="11"/>
  <c r="H27" i="11"/>
  <c r="G27" i="11"/>
  <c r="F27" i="11"/>
  <c r="E27" i="11"/>
  <c r="D27" i="11"/>
  <c r="D28" i="11" s="1"/>
  <c r="D68" i="11" s="1"/>
  <c r="M26" i="11"/>
  <c r="L26" i="11"/>
  <c r="K26" i="11"/>
  <c r="J26" i="11"/>
  <c r="I26" i="11"/>
  <c r="H26" i="11"/>
  <c r="G26" i="11"/>
  <c r="F26" i="11"/>
  <c r="E26" i="11"/>
  <c r="E25" i="11"/>
  <c r="E28" i="11" s="1"/>
  <c r="E68" i="11" s="1"/>
  <c r="C23" i="11"/>
  <c r="M22" i="11"/>
  <c r="L22" i="11"/>
  <c r="K22" i="11"/>
  <c r="J22" i="11"/>
  <c r="I22" i="11"/>
  <c r="H22" i="11"/>
  <c r="G22" i="11"/>
  <c r="F22" i="11"/>
  <c r="E22" i="11"/>
  <c r="D22" i="11"/>
  <c r="D23" i="11" s="1"/>
  <c r="D67" i="11" s="1"/>
  <c r="M21" i="11"/>
  <c r="L21" i="11"/>
  <c r="K21" i="11"/>
  <c r="J21" i="11"/>
  <c r="I21" i="11"/>
  <c r="H21" i="11"/>
  <c r="G21" i="11"/>
  <c r="F21" i="11"/>
  <c r="E21" i="11"/>
  <c r="E20" i="11"/>
  <c r="F20" i="11" s="1"/>
  <c r="C18" i="11"/>
  <c r="M17" i="11"/>
  <c r="L17" i="11"/>
  <c r="K17" i="11"/>
  <c r="J17" i="11"/>
  <c r="I17" i="11"/>
  <c r="H17" i="11"/>
  <c r="G17" i="11"/>
  <c r="F17" i="11"/>
  <c r="E17" i="11"/>
  <c r="D17" i="11"/>
  <c r="D18" i="11" s="1"/>
  <c r="D66" i="11" s="1"/>
  <c r="M15" i="11"/>
  <c r="L15" i="11"/>
  <c r="K15" i="11"/>
  <c r="J15" i="11"/>
  <c r="I15" i="11"/>
  <c r="H15" i="11"/>
  <c r="G15" i="11"/>
  <c r="F15" i="11"/>
  <c r="E15" i="11"/>
  <c r="E14" i="11"/>
  <c r="E18" i="11" s="1"/>
  <c r="E66" i="11" s="1"/>
  <c r="C12" i="11"/>
  <c r="M11" i="11"/>
  <c r="L11" i="11"/>
  <c r="K11" i="11"/>
  <c r="J11" i="11"/>
  <c r="I11" i="11"/>
  <c r="H11" i="11"/>
  <c r="G11" i="11"/>
  <c r="F11" i="11"/>
  <c r="E11" i="11"/>
  <c r="D11" i="11"/>
  <c r="D12" i="11" s="1"/>
  <c r="D65" i="11" s="1"/>
  <c r="J9" i="11"/>
  <c r="E9" i="11"/>
  <c r="M9" i="11" s="1"/>
  <c r="E8" i="11"/>
  <c r="F8" i="11" s="1"/>
  <c r="M29" i="9"/>
  <c r="L29" i="9"/>
  <c r="F52" i="15" l="1"/>
  <c r="F71" i="15" s="1"/>
  <c r="L9" i="11"/>
  <c r="F9" i="15"/>
  <c r="E54" i="11"/>
  <c r="E73" i="11" s="1"/>
  <c r="E58" i="11"/>
  <c r="E74" i="11" s="1"/>
  <c r="I58" i="11"/>
  <c r="I74" i="11" s="1"/>
  <c r="M58" i="11"/>
  <c r="M74" i="11" s="1"/>
  <c r="H56" i="13"/>
  <c r="H72" i="13" s="1"/>
  <c r="L56" i="13"/>
  <c r="L72" i="13" s="1"/>
  <c r="H9" i="15"/>
  <c r="E36" i="15"/>
  <c r="E68" i="15" s="1"/>
  <c r="F56" i="15"/>
  <c r="F72" i="15" s="1"/>
  <c r="J56" i="15"/>
  <c r="J72" i="15" s="1"/>
  <c r="L9" i="15"/>
  <c r="F25" i="11"/>
  <c r="G25" i="11" s="1"/>
  <c r="F13" i="15"/>
  <c r="G13" i="15" s="1"/>
  <c r="F9" i="11"/>
  <c r="F12" i="11" s="1"/>
  <c r="F65" i="11" s="1"/>
  <c r="F14" i="11"/>
  <c r="G14" i="11" s="1"/>
  <c r="H9" i="11"/>
  <c r="E38" i="11"/>
  <c r="E70" i="11" s="1"/>
  <c r="F50" i="11"/>
  <c r="F54" i="11" s="1"/>
  <c r="F73" i="11" s="1"/>
  <c r="F58" i="11"/>
  <c r="F74" i="11" s="1"/>
  <c r="J58" i="11"/>
  <c r="J74" i="11" s="1"/>
  <c r="E56" i="13"/>
  <c r="E72" i="13" s="1"/>
  <c r="I56" i="13"/>
  <c r="I72" i="13" s="1"/>
  <c r="M56" i="13"/>
  <c r="M72" i="13" s="1"/>
  <c r="J9" i="15"/>
  <c r="E26" i="15"/>
  <c r="E66" i="15" s="1"/>
  <c r="F33" i="15"/>
  <c r="G33" i="15" s="1"/>
  <c r="H33" i="15" s="1"/>
  <c r="E52" i="15"/>
  <c r="E71" i="15" s="1"/>
  <c r="E56" i="15"/>
  <c r="E72" i="15" s="1"/>
  <c r="I56" i="15"/>
  <c r="I72" i="15" s="1"/>
  <c r="M56" i="15"/>
  <c r="M72" i="15" s="1"/>
  <c r="F11" i="15"/>
  <c r="F63" i="15" s="1"/>
  <c r="G8" i="15"/>
  <c r="G16" i="15"/>
  <c r="G64" i="15" s="1"/>
  <c r="H13" i="15"/>
  <c r="F21" i="15"/>
  <c r="F65" i="15" s="1"/>
  <c r="G18" i="15"/>
  <c r="G26" i="15"/>
  <c r="G66" i="15" s="1"/>
  <c r="H23" i="15"/>
  <c r="F31" i="15"/>
  <c r="F67" i="15" s="1"/>
  <c r="G28" i="15"/>
  <c r="F46" i="15"/>
  <c r="F70" i="15" s="1"/>
  <c r="G43" i="15"/>
  <c r="E11" i="15"/>
  <c r="E63" i="15" s="1"/>
  <c r="F16" i="15"/>
  <c r="F64" i="15" s="1"/>
  <c r="E21" i="15"/>
  <c r="E65" i="15" s="1"/>
  <c r="F26" i="15"/>
  <c r="F66" i="15" s="1"/>
  <c r="E31" i="15"/>
  <c r="E67" i="15" s="1"/>
  <c r="G34" i="15"/>
  <c r="I34" i="15"/>
  <c r="K34" i="15"/>
  <c r="M34" i="15"/>
  <c r="E46" i="15"/>
  <c r="E70" i="15" s="1"/>
  <c r="G9" i="15"/>
  <c r="I9" i="15"/>
  <c r="K9" i="15"/>
  <c r="F34" i="15"/>
  <c r="H34" i="15"/>
  <c r="J34" i="15"/>
  <c r="F38" i="15"/>
  <c r="G48" i="15"/>
  <c r="E26" i="13"/>
  <c r="E66" i="13" s="1"/>
  <c r="F9" i="13"/>
  <c r="F23" i="13"/>
  <c r="G23" i="13" s="1"/>
  <c r="G26" i="13" s="1"/>
  <c r="G66" i="13" s="1"/>
  <c r="E36" i="13"/>
  <c r="E68" i="13" s="1"/>
  <c r="G16" i="13"/>
  <c r="G64" i="13" s="1"/>
  <c r="F11" i="13"/>
  <c r="F63" i="13" s="1"/>
  <c r="F52" i="13"/>
  <c r="F71" i="13" s="1"/>
  <c r="J9" i="13"/>
  <c r="F33" i="13"/>
  <c r="G33" i="13" s="1"/>
  <c r="H33" i="13" s="1"/>
  <c r="E52" i="13"/>
  <c r="E71" i="13" s="1"/>
  <c r="H9" i="13"/>
  <c r="L9" i="13"/>
  <c r="E16" i="13"/>
  <c r="E64" i="13" s="1"/>
  <c r="H13" i="13"/>
  <c r="I13" i="13" s="1"/>
  <c r="I16" i="13" s="1"/>
  <c r="I64" i="13" s="1"/>
  <c r="F16" i="13"/>
  <c r="F64" i="13" s="1"/>
  <c r="H23" i="13"/>
  <c r="F31" i="13"/>
  <c r="F67" i="13" s="1"/>
  <c r="G28" i="13"/>
  <c r="F46" i="13"/>
  <c r="F70" i="13" s="1"/>
  <c r="G43" i="13"/>
  <c r="G8" i="13"/>
  <c r="E11" i="13"/>
  <c r="E63" i="13" s="1"/>
  <c r="J13" i="13"/>
  <c r="H16" i="13"/>
  <c r="H64" i="13" s="1"/>
  <c r="G18" i="13"/>
  <c r="E21" i="13"/>
  <c r="E65" i="13" s="1"/>
  <c r="F26" i="13"/>
  <c r="F66" i="13" s="1"/>
  <c r="E31" i="13"/>
  <c r="E67" i="13" s="1"/>
  <c r="G34" i="13"/>
  <c r="G36" i="13" s="1"/>
  <c r="G68" i="13" s="1"/>
  <c r="I34" i="13"/>
  <c r="K34" i="13"/>
  <c r="M34" i="13"/>
  <c r="E46" i="13"/>
  <c r="E70" i="13" s="1"/>
  <c r="G9" i="13"/>
  <c r="I9" i="13"/>
  <c r="K9" i="13"/>
  <c r="F34" i="13"/>
  <c r="F36" i="13" s="1"/>
  <c r="F68" i="13" s="1"/>
  <c r="H34" i="13"/>
  <c r="J34" i="13"/>
  <c r="F38" i="13"/>
  <c r="G48" i="13"/>
  <c r="F48" i="11"/>
  <c r="F72" i="11" s="1"/>
  <c r="G45" i="11"/>
  <c r="G8" i="11"/>
  <c r="G18" i="11"/>
  <c r="G66" i="11" s="1"/>
  <c r="H14" i="11"/>
  <c r="F23" i="11"/>
  <c r="F67" i="11" s="1"/>
  <c r="G20" i="11"/>
  <c r="G28" i="11"/>
  <c r="G68" i="11" s="1"/>
  <c r="H25" i="11"/>
  <c r="F33" i="11"/>
  <c r="F69" i="11" s="1"/>
  <c r="G30" i="11"/>
  <c r="H35" i="11"/>
  <c r="F18" i="11"/>
  <c r="F66" i="11" s="1"/>
  <c r="E23" i="11"/>
  <c r="E67" i="11" s="1"/>
  <c r="F28" i="11"/>
  <c r="F68" i="11" s="1"/>
  <c r="E33" i="11"/>
  <c r="E69" i="11" s="1"/>
  <c r="G36" i="11"/>
  <c r="G38" i="11" s="1"/>
  <c r="G70" i="11" s="1"/>
  <c r="I36" i="11"/>
  <c r="K36" i="11"/>
  <c r="M36" i="11"/>
  <c r="E48" i="11"/>
  <c r="E72" i="11" s="1"/>
  <c r="E12" i="11"/>
  <c r="E65" i="11" s="1"/>
  <c r="G9" i="11"/>
  <c r="I9" i="11"/>
  <c r="K9" i="11"/>
  <c r="F36" i="11"/>
  <c r="F38" i="11" s="1"/>
  <c r="F70" i="11" s="1"/>
  <c r="H36" i="11"/>
  <c r="J36" i="11"/>
  <c r="F40" i="11"/>
  <c r="C56" i="9"/>
  <c r="M55" i="9"/>
  <c r="L55" i="9"/>
  <c r="K55" i="9"/>
  <c r="K56" i="9" s="1"/>
  <c r="K72" i="9" s="1"/>
  <c r="J55" i="9"/>
  <c r="I55" i="9"/>
  <c r="H55" i="9"/>
  <c r="G55" i="9"/>
  <c r="G56" i="9" s="1"/>
  <c r="G72" i="9" s="1"/>
  <c r="F55" i="9"/>
  <c r="E55" i="9"/>
  <c r="D55" i="9"/>
  <c r="D56" i="9" s="1"/>
  <c r="D72" i="9" s="1"/>
  <c r="M54" i="9"/>
  <c r="L54" i="9"/>
  <c r="L56" i="9" s="1"/>
  <c r="L72" i="9" s="1"/>
  <c r="K54" i="9"/>
  <c r="J54" i="9"/>
  <c r="I54" i="9"/>
  <c r="H54" i="9"/>
  <c r="H56" i="9" s="1"/>
  <c r="H72" i="9" s="1"/>
  <c r="G54" i="9"/>
  <c r="F54" i="9"/>
  <c r="E54" i="9"/>
  <c r="C52" i="9"/>
  <c r="M51" i="9"/>
  <c r="L51" i="9"/>
  <c r="K51" i="9"/>
  <c r="J51" i="9"/>
  <c r="I51" i="9"/>
  <c r="H51" i="9"/>
  <c r="G51" i="9"/>
  <c r="F51" i="9"/>
  <c r="E51" i="9"/>
  <c r="D51" i="9"/>
  <c r="D52" i="9" s="1"/>
  <c r="D71" i="9" s="1"/>
  <c r="E50" i="9"/>
  <c r="F50" i="9" s="1"/>
  <c r="G50" i="9" s="1"/>
  <c r="H50" i="9" s="1"/>
  <c r="I50" i="9" s="1"/>
  <c r="J50" i="9" s="1"/>
  <c r="K50" i="9" s="1"/>
  <c r="L50" i="9" s="1"/>
  <c r="M50" i="9" s="1"/>
  <c r="M49" i="9"/>
  <c r="L49" i="9"/>
  <c r="K49" i="9"/>
  <c r="J49" i="9"/>
  <c r="I49" i="9"/>
  <c r="H49" i="9"/>
  <c r="G49" i="9"/>
  <c r="F49" i="9"/>
  <c r="E49" i="9"/>
  <c r="E48" i="9"/>
  <c r="F48" i="9" s="1"/>
  <c r="C46" i="9"/>
  <c r="M45" i="9"/>
  <c r="L45" i="9"/>
  <c r="K45" i="9"/>
  <c r="J45" i="9"/>
  <c r="I45" i="9"/>
  <c r="H45" i="9"/>
  <c r="G45" i="9"/>
  <c r="F45" i="9"/>
  <c r="E45" i="9"/>
  <c r="D45" i="9"/>
  <c r="D46" i="9" s="1"/>
  <c r="D70" i="9" s="1"/>
  <c r="M44" i="9"/>
  <c r="L44" i="9"/>
  <c r="K44" i="9"/>
  <c r="J44" i="9"/>
  <c r="I44" i="9"/>
  <c r="H44" i="9"/>
  <c r="G44" i="9"/>
  <c r="F44" i="9"/>
  <c r="E44" i="9"/>
  <c r="E43" i="9"/>
  <c r="F43" i="9" s="1"/>
  <c r="C41" i="9"/>
  <c r="M40" i="9"/>
  <c r="L40" i="9"/>
  <c r="K40" i="9"/>
  <c r="J40" i="9"/>
  <c r="I40" i="9"/>
  <c r="H40" i="9"/>
  <c r="G40" i="9"/>
  <c r="F40" i="9"/>
  <c r="E40" i="9"/>
  <c r="D40" i="9"/>
  <c r="D41" i="9" s="1"/>
  <c r="D69" i="9" s="1"/>
  <c r="E38" i="9"/>
  <c r="E41" i="9" s="1"/>
  <c r="E69" i="9" s="1"/>
  <c r="C36" i="9"/>
  <c r="M35" i="9"/>
  <c r="L35" i="9"/>
  <c r="K35" i="9"/>
  <c r="J35" i="9"/>
  <c r="I35" i="9"/>
  <c r="H35" i="9"/>
  <c r="G35" i="9"/>
  <c r="F35" i="9"/>
  <c r="E35" i="9"/>
  <c r="D35" i="9"/>
  <c r="D36" i="9" s="1"/>
  <c r="D68" i="9" s="1"/>
  <c r="E34" i="9"/>
  <c r="L34" i="9" s="1"/>
  <c r="E33" i="9"/>
  <c r="C31" i="9"/>
  <c r="M30" i="9"/>
  <c r="L30" i="9"/>
  <c r="K30" i="9"/>
  <c r="J30" i="9"/>
  <c r="I30" i="9"/>
  <c r="H30" i="9"/>
  <c r="G30" i="9"/>
  <c r="F30" i="9"/>
  <c r="E30" i="9"/>
  <c r="D30" i="9"/>
  <c r="D31" i="9" s="1"/>
  <c r="D67" i="9" s="1"/>
  <c r="K29" i="9"/>
  <c r="J29" i="9"/>
  <c r="I29" i="9"/>
  <c r="H29" i="9"/>
  <c r="G29" i="9"/>
  <c r="F29" i="9"/>
  <c r="E29" i="9"/>
  <c r="E28" i="9"/>
  <c r="F28" i="9" s="1"/>
  <c r="C26" i="9"/>
  <c r="M25" i="9"/>
  <c r="L25" i="9"/>
  <c r="K25" i="9"/>
  <c r="J25" i="9"/>
  <c r="I25" i="9"/>
  <c r="H25" i="9"/>
  <c r="G25" i="9"/>
  <c r="F25" i="9"/>
  <c r="E25" i="9"/>
  <c r="D25" i="9"/>
  <c r="D26" i="9" s="1"/>
  <c r="D66" i="9" s="1"/>
  <c r="M24" i="9"/>
  <c r="L24" i="9"/>
  <c r="K24" i="9"/>
  <c r="J24" i="9"/>
  <c r="I24" i="9"/>
  <c r="H24" i="9"/>
  <c r="G24" i="9"/>
  <c r="F24" i="9"/>
  <c r="E24" i="9"/>
  <c r="E23" i="9"/>
  <c r="E26" i="9" s="1"/>
  <c r="E66" i="9" s="1"/>
  <c r="C21" i="9"/>
  <c r="M20" i="9"/>
  <c r="L20" i="9"/>
  <c r="K20" i="9"/>
  <c r="J20" i="9"/>
  <c r="I20" i="9"/>
  <c r="H20" i="9"/>
  <c r="G20" i="9"/>
  <c r="F20" i="9"/>
  <c r="E20" i="9"/>
  <c r="D20" i="9"/>
  <c r="D21" i="9" s="1"/>
  <c r="D65" i="9" s="1"/>
  <c r="M19" i="9"/>
  <c r="L19" i="9"/>
  <c r="K19" i="9"/>
  <c r="J19" i="9"/>
  <c r="I19" i="9"/>
  <c r="H19" i="9"/>
  <c r="G19" i="9"/>
  <c r="F19" i="9"/>
  <c r="E19" i="9"/>
  <c r="E18" i="9"/>
  <c r="F18" i="9" s="1"/>
  <c r="C16" i="9"/>
  <c r="M15" i="9"/>
  <c r="L15" i="9"/>
  <c r="K15" i="9"/>
  <c r="J15" i="9"/>
  <c r="I15" i="9"/>
  <c r="H15" i="9"/>
  <c r="G15" i="9"/>
  <c r="F15" i="9"/>
  <c r="E15" i="9"/>
  <c r="D15" i="9"/>
  <c r="D16" i="9" s="1"/>
  <c r="D64" i="9" s="1"/>
  <c r="M14" i="9"/>
  <c r="L14" i="9"/>
  <c r="K14" i="9"/>
  <c r="J14" i="9"/>
  <c r="I14" i="9"/>
  <c r="H14" i="9"/>
  <c r="G14" i="9"/>
  <c r="F14" i="9"/>
  <c r="E14" i="9"/>
  <c r="E13" i="9"/>
  <c r="C11" i="9"/>
  <c r="M10" i="9"/>
  <c r="L10" i="9"/>
  <c r="K10" i="9"/>
  <c r="J10" i="9"/>
  <c r="I10" i="9"/>
  <c r="H10" i="9"/>
  <c r="G10" i="9"/>
  <c r="F10" i="9"/>
  <c r="E10" i="9"/>
  <c r="D10" i="9"/>
  <c r="D11" i="9" s="1"/>
  <c r="D63" i="9" s="1"/>
  <c r="J9" i="9"/>
  <c r="H9" i="9"/>
  <c r="E9" i="9"/>
  <c r="M9" i="9" s="1"/>
  <c r="E8" i="9"/>
  <c r="F8" i="9" s="1"/>
  <c r="F52" i="9" l="1"/>
  <c r="F71" i="9" s="1"/>
  <c r="L9" i="9"/>
  <c r="F56" i="9"/>
  <c r="F72" i="9" s="1"/>
  <c r="J56" i="9"/>
  <c r="J72" i="9" s="1"/>
  <c r="G50" i="11"/>
  <c r="G54" i="11" s="1"/>
  <c r="G73" i="11" s="1"/>
  <c r="F36" i="15"/>
  <c r="F68" i="15" s="1"/>
  <c r="G36" i="15"/>
  <c r="G68" i="15" s="1"/>
  <c r="E16" i="9"/>
  <c r="E64" i="9" s="1"/>
  <c r="F23" i="9"/>
  <c r="G23" i="9" s="1"/>
  <c r="G26" i="9" s="1"/>
  <c r="G66" i="9" s="1"/>
  <c r="E36" i="9"/>
  <c r="E68" i="9" s="1"/>
  <c r="F9" i="9"/>
  <c r="F13" i="9"/>
  <c r="G13" i="9" s="1"/>
  <c r="G16" i="9" s="1"/>
  <c r="G64" i="9" s="1"/>
  <c r="F33" i="9"/>
  <c r="G33" i="9" s="1"/>
  <c r="H33" i="9" s="1"/>
  <c r="E52" i="9"/>
  <c r="E71" i="9" s="1"/>
  <c r="E56" i="9"/>
  <c r="E72" i="9" s="1"/>
  <c r="I56" i="9"/>
  <c r="I72" i="9" s="1"/>
  <c r="M56" i="9"/>
  <c r="M72" i="9" s="1"/>
  <c r="G52" i="15"/>
  <c r="G71" i="15" s="1"/>
  <c r="H48" i="15"/>
  <c r="F41" i="15"/>
  <c r="F69" i="15" s="1"/>
  <c r="G38" i="15"/>
  <c r="H43" i="15"/>
  <c r="G46" i="15"/>
  <c r="G70" i="15" s="1"/>
  <c r="I33" i="15"/>
  <c r="H36" i="15"/>
  <c r="H68" i="15" s="1"/>
  <c r="H28" i="15"/>
  <c r="G31" i="15"/>
  <c r="G67" i="15" s="1"/>
  <c r="I23" i="15"/>
  <c r="H26" i="15"/>
  <c r="H66" i="15" s="1"/>
  <c r="H18" i="15"/>
  <c r="G21" i="15"/>
  <c r="G65" i="15" s="1"/>
  <c r="I13" i="15"/>
  <c r="H16" i="15"/>
  <c r="H64" i="15" s="1"/>
  <c r="H8" i="15"/>
  <c r="G11" i="15"/>
  <c r="G63" i="15" s="1"/>
  <c r="F41" i="13"/>
  <c r="F69" i="13" s="1"/>
  <c r="G38" i="13"/>
  <c r="H18" i="13"/>
  <c r="G21" i="13"/>
  <c r="G65" i="13" s="1"/>
  <c r="K13" i="13"/>
  <c r="J16" i="13"/>
  <c r="J64" i="13" s="1"/>
  <c r="H8" i="13"/>
  <c r="G11" i="13"/>
  <c r="G63" i="13" s="1"/>
  <c r="G52" i="13"/>
  <c r="G71" i="13" s="1"/>
  <c r="H48" i="13"/>
  <c r="H43" i="13"/>
  <c r="G46" i="13"/>
  <c r="G70" i="13" s="1"/>
  <c r="I33" i="13"/>
  <c r="H36" i="13"/>
  <c r="H68" i="13" s="1"/>
  <c r="H28" i="13"/>
  <c r="G31" i="13"/>
  <c r="G67" i="13" s="1"/>
  <c r="I23" i="13"/>
  <c r="H26" i="13"/>
  <c r="H66" i="13" s="1"/>
  <c r="F43" i="11"/>
  <c r="F71" i="11" s="1"/>
  <c r="G40" i="11"/>
  <c r="I35" i="11"/>
  <c r="H38" i="11"/>
  <c r="H70" i="11" s="1"/>
  <c r="H30" i="11"/>
  <c r="G33" i="11"/>
  <c r="G69" i="11" s="1"/>
  <c r="I25" i="11"/>
  <c r="H28" i="11"/>
  <c r="H68" i="11" s="1"/>
  <c r="H20" i="11"/>
  <c r="G23" i="11"/>
  <c r="G67" i="11" s="1"/>
  <c r="I14" i="11"/>
  <c r="H18" i="11"/>
  <c r="H66" i="11" s="1"/>
  <c r="H8" i="11"/>
  <c r="G12" i="11"/>
  <c r="G65" i="11" s="1"/>
  <c r="H45" i="11"/>
  <c r="G48" i="11"/>
  <c r="G72" i="11" s="1"/>
  <c r="F11" i="9"/>
  <c r="F63" i="9" s="1"/>
  <c r="G8" i="9"/>
  <c r="F21" i="9"/>
  <c r="F65" i="9" s="1"/>
  <c r="G18" i="9"/>
  <c r="F31" i="9"/>
  <c r="F67" i="9" s="1"/>
  <c r="G28" i="9"/>
  <c r="F46" i="9"/>
  <c r="F70" i="9" s="1"/>
  <c r="G43" i="9"/>
  <c r="E46" i="9"/>
  <c r="E70" i="9" s="1"/>
  <c r="E11" i="9"/>
  <c r="E63" i="9" s="1"/>
  <c r="E21" i="9"/>
  <c r="E65" i="9" s="1"/>
  <c r="F26" i="9"/>
  <c r="F66" i="9" s="1"/>
  <c r="E31" i="9"/>
  <c r="E67" i="9" s="1"/>
  <c r="G34" i="9"/>
  <c r="I34" i="9"/>
  <c r="K34" i="9"/>
  <c r="M34" i="9"/>
  <c r="G9" i="9"/>
  <c r="I9" i="9"/>
  <c r="K9" i="9"/>
  <c r="F34" i="9"/>
  <c r="H34" i="9"/>
  <c r="J34" i="9"/>
  <c r="F38" i="9"/>
  <c r="G48" i="9"/>
  <c r="C56" i="7"/>
  <c r="M55" i="7"/>
  <c r="M56" i="7" s="1"/>
  <c r="M72" i="7" s="1"/>
  <c r="L55" i="7"/>
  <c r="K55" i="7"/>
  <c r="J55" i="7"/>
  <c r="I55" i="7"/>
  <c r="I56" i="7" s="1"/>
  <c r="I72" i="7" s="1"/>
  <c r="H55" i="7"/>
  <c r="G55" i="7"/>
  <c r="F55" i="7"/>
  <c r="E55" i="7"/>
  <c r="E56" i="7" s="1"/>
  <c r="E72" i="7" s="1"/>
  <c r="D55" i="7"/>
  <c r="D56" i="7" s="1"/>
  <c r="D72" i="7" s="1"/>
  <c r="M54" i="7"/>
  <c r="L54" i="7"/>
  <c r="K54" i="7"/>
  <c r="J54" i="7"/>
  <c r="J56" i="7" s="1"/>
  <c r="J72" i="7" s="1"/>
  <c r="I54" i="7"/>
  <c r="H54" i="7"/>
  <c r="G54" i="7"/>
  <c r="F54" i="7"/>
  <c r="F56" i="7" s="1"/>
  <c r="F72" i="7" s="1"/>
  <c r="E54" i="7"/>
  <c r="C52" i="7"/>
  <c r="M51" i="7"/>
  <c r="L51" i="7"/>
  <c r="K51" i="7"/>
  <c r="J51" i="7"/>
  <c r="I51" i="7"/>
  <c r="H51" i="7"/>
  <c r="G51" i="7"/>
  <c r="F51" i="7"/>
  <c r="E51" i="7"/>
  <c r="D51" i="7"/>
  <c r="D52" i="7" s="1"/>
  <c r="D71" i="7" s="1"/>
  <c r="E50" i="7"/>
  <c r="F50" i="7" s="1"/>
  <c r="G50" i="7" s="1"/>
  <c r="H50" i="7" s="1"/>
  <c r="I50" i="7" s="1"/>
  <c r="J50" i="7" s="1"/>
  <c r="K50" i="7" s="1"/>
  <c r="L50" i="7" s="1"/>
  <c r="M50" i="7" s="1"/>
  <c r="M49" i="7"/>
  <c r="L49" i="7"/>
  <c r="K49" i="7"/>
  <c r="J49" i="7"/>
  <c r="I49" i="7"/>
  <c r="H49" i="7"/>
  <c r="G49" i="7"/>
  <c r="F49" i="7"/>
  <c r="E49" i="7"/>
  <c r="E52" i="7" s="1"/>
  <c r="E71" i="7" s="1"/>
  <c r="F48" i="7"/>
  <c r="E48" i="7"/>
  <c r="C46" i="7"/>
  <c r="M45" i="7"/>
  <c r="L45" i="7"/>
  <c r="K45" i="7"/>
  <c r="J45" i="7"/>
  <c r="I45" i="7"/>
  <c r="H45" i="7"/>
  <c r="G45" i="7"/>
  <c r="F45" i="7"/>
  <c r="E45" i="7"/>
  <c r="D45" i="7"/>
  <c r="D46" i="7" s="1"/>
  <c r="D70" i="7" s="1"/>
  <c r="M44" i="7"/>
  <c r="L44" i="7"/>
  <c r="K44" i="7"/>
  <c r="J44" i="7"/>
  <c r="I44" i="7"/>
  <c r="H44" i="7"/>
  <c r="G44" i="7"/>
  <c r="F44" i="7"/>
  <c r="E44" i="7"/>
  <c r="E43" i="7"/>
  <c r="F43" i="7" s="1"/>
  <c r="C41" i="7"/>
  <c r="M40" i="7"/>
  <c r="L40" i="7"/>
  <c r="K40" i="7"/>
  <c r="J40" i="7"/>
  <c r="I40" i="7"/>
  <c r="H40" i="7"/>
  <c r="G40" i="7"/>
  <c r="F40" i="7"/>
  <c r="E40" i="7"/>
  <c r="D40" i="7"/>
  <c r="D41" i="7" s="1"/>
  <c r="D69" i="7" s="1"/>
  <c r="E38" i="7"/>
  <c r="C36" i="7"/>
  <c r="M35" i="7"/>
  <c r="L35" i="7"/>
  <c r="K35" i="7"/>
  <c r="J35" i="7"/>
  <c r="I35" i="7"/>
  <c r="H35" i="7"/>
  <c r="G35" i="7"/>
  <c r="F35" i="7"/>
  <c r="E35" i="7"/>
  <c r="D35" i="7"/>
  <c r="D36" i="7" s="1"/>
  <c r="D68" i="7" s="1"/>
  <c r="E34" i="7"/>
  <c r="L34" i="7" s="1"/>
  <c r="E33" i="7"/>
  <c r="E36" i="7" s="1"/>
  <c r="E68" i="7" s="1"/>
  <c r="C31" i="7"/>
  <c r="M30" i="7"/>
  <c r="L30" i="7"/>
  <c r="K30" i="7"/>
  <c r="J30" i="7"/>
  <c r="I30" i="7"/>
  <c r="H30" i="7"/>
  <c r="G30" i="7"/>
  <c r="F30" i="7"/>
  <c r="E30" i="7"/>
  <c r="D30" i="7"/>
  <c r="D31" i="7" s="1"/>
  <c r="D67" i="7" s="1"/>
  <c r="M29" i="7"/>
  <c r="L29" i="7"/>
  <c r="K29" i="7"/>
  <c r="J29" i="7"/>
  <c r="I29" i="7"/>
  <c r="H29" i="7"/>
  <c r="G29" i="7"/>
  <c r="F29" i="7"/>
  <c r="E29" i="7"/>
  <c r="E28" i="7"/>
  <c r="F28" i="7" s="1"/>
  <c r="C26" i="7"/>
  <c r="M25" i="7"/>
  <c r="L25" i="7"/>
  <c r="K25" i="7"/>
  <c r="J25" i="7"/>
  <c r="I25" i="7"/>
  <c r="H25" i="7"/>
  <c r="G25" i="7"/>
  <c r="F25" i="7"/>
  <c r="E25" i="7"/>
  <c r="D25" i="7"/>
  <c r="D26" i="7" s="1"/>
  <c r="D66" i="7" s="1"/>
  <c r="M24" i="7"/>
  <c r="L24" i="7"/>
  <c r="K24" i="7"/>
  <c r="J24" i="7"/>
  <c r="I24" i="7"/>
  <c r="H24" i="7"/>
  <c r="G24" i="7"/>
  <c r="F24" i="7"/>
  <c r="E24" i="7"/>
  <c r="E23" i="7"/>
  <c r="E26" i="7" s="1"/>
  <c r="E66" i="7" s="1"/>
  <c r="C21" i="7"/>
  <c r="M20" i="7"/>
  <c r="L20" i="7"/>
  <c r="K20" i="7"/>
  <c r="J20" i="7"/>
  <c r="I20" i="7"/>
  <c r="H20" i="7"/>
  <c r="G20" i="7"/>
  <c r="F20" i="7"/>
  <c r="E20" i="7"/>
  <c r="D20" i="7"/>
  <c r="D21" i="7" s="1"/>
  <c r="D65" i="7" s="1"/>
  <c r="M19" i="7"/>
  <c r="L19" i="7"/>
  <c r="K19" i="7"/>
  <c r="J19" i="7"/>
  <c r="I19" i="7"/>
  <c r="H19" i="7"/>
  <c r="G19" i="7"/>
  <c r="F19" i="7"/>
  <c r="E19" i="7"/>
  <c r="E18" i="7"/>
  <c r="F18" i="7" s="1"/>
  <c r="C16" i="7"/>
  <c r="M15" i="7"/>
  <c r="L15" i="7"/>
  <c r="K15" i="7"/>
  <c r="J15" i="7"/>
  <c r="I15" i="7"/>
  <c r="H15" i="7"/>
  <c r="G15" i="7"/>
  <c r="F15" i="7"/>
  <c r="E15" i="7"/>
  <c r="D15" i="7"/>
  <c r="D16" i="7" s="1"/>
  <c r="D64" i="7" s="1"/>
  <c r="M14" i="7"/>
  <c r="L14" i="7"/>
  <c r="K14" i="7"/>
  <c r="J14" i="7"/>
  <c r="I14" i="7"/>
  <c r="H14" i="7"/>
  <c r="G14" i="7"/>
  <c r="F14" i="7"/>
  <c r="E14" i="7"/>
  <c r="E13" i="7"/>
  <c r="C11" i="7"/>
  <c r="M10" i="7"/>
  <c r="L10" i="7"/>
  <c r="K10" i="7"/>
  <c r="J10" i="7"/>
  <c r="I10" i="7"/>
  <c r="H10" i="7"/>
  <c r="G10" i="7"/>
  <c r="F10" i="7"/>
  <c r="E10" i="7"/>
  <c r="D10" i="7"/>
  <c r="D11" i="7" s="1"/>
  <c r="D63" i="7" s="1"/>
  <c r="J9" i="7"/>
  <c r="H9" i="7"/>
  <c r="E9" i="7"/>
  <c r="M9" i="7" s="1"/>
  <c r="E8" i="7"/>
  <c r="F8" i="7" s="1"/>
  <c r="C56" i="5"/>
  <c r="M55" i="5"/>
  <c r="L55" i="5"/>
  <c r="K55" i="5"/>
  <c r="J55" i="5"/>
  <c r="I55" i="5"/>
  <c r="H55" i="5"/>
  <c r="G55" i="5"/>
  <c r="F55" i="5"/>
  <c r="E55" i="5"/>
  <c r="D55" i="5"/>
  <c r="D56" i="5" s="1"/>
  <c r="D72" i="5" s="1"/>
  <c r="M54" i="5"/>
  <c r="M56" i="5" s="1"/>
  <c r="M72" i="5" s="1"/>
  <c r="L54" i="5"/>
  <c r="L56" i="5" s="1"/>
  <c r="L72" i="5" s="1"/>
  <c r="K54" i="5"/>
  <c r="J54" i="5"/>
  <c r="I54" i="5"/>
  <c r="I56" i="5" s="1"/>
  <c r="I72" i="5" s="1"/>
  <c r="H54" i="5"/>
  <c r="H56" i="5" s="1"/>
  <c r="H72" i="5" s="1"/>
  <c r="G54" i="5"/>
  <c r="F54" i="5"/>
  <c r="E54" i="5"/>
  <c r="E56" i="5" s="1"/>
  <c r="E72" i="5" s="1"/>
  <c r="C52" i="5"/>
  <c r="M51" i="5"/>
  <c r="L51" i="5"/>
  <c r="K51" i="5"/>
  <c r="J51" i="5"/>
  <c r="I51" i="5"/>
  <c r="H51" i="5"/>
  <c r="G51" i="5"/>
  <c r="F51" i="5"/>
  <c r="E51" i="5"/>
  <c r="D51" i="5"/>
  <c r="D52" i="5" s="1"/>
  <c r="D71" i="5" s="1"/>
  <c r="E50" i="5"/>
  <c r="F50" i="5" s="1"/>
  <c r="G50" i="5" s="1"/>
  <c r="H50" i="5" s="1"/>
  <c r="I50" i="5" s="1"/>
  <c r="J50" i="5" s="1"/>
  <c r="K50" i="5" s="1"/>
  <c r="L50" i="5" s="1"/>
  <c r="M50" i="5" s="1"/>
  <c r="M49" i="5"/>
  <c r="L49" i="5"/>
  <c r="K49" i="5"/>
  <c r="J49" i="5"/>
  <c r="I49" i="5"/>
  <c r="H49" i="5"/>
  <c r="G49" i="5"/>
  <c r="F49" i="5"/>
  <c r="E49" i="5"/>
  <c r="E48" i="5"/>
  <c r="F48" i="5" s="1"/>
  <c r="C46" i="5"/>
  <c r="M45" i="5"/>
  <c r="L45" i="5"/>
  <c r="K45" i="5"/>
  <c r="J45" i="5"/>
  <c r="I45" i="5"/>
  <c r="H45" i="5"/>
  <c r="G45" i="5"/>
  <c r="F45" i="5"/>
  <c r="E45" i="5"/>
  <c r="D45" i="5"/>
  <c r="D46" i="5" s="1"/>
  <c r="D70" i="5" s="1"/>
  <c r="M44" i="5"/>
  <c r="L44" i="5"/>
  <c r="K44" i="5"/>
  <c r="J44" i="5"/>
  <c r="I44" i="5"/>
  <c r="H44" i="5"/>
  <c r="G44" i="5"/>
  <c r="F44" i="5"/>
  <c r="E44" i="5"/>
  <c r="E43" i="5"/>
  <c r="F43" i="5" s="1"/>
  <c r="C41" i="5"/>
  <c r="M40" i="5"/>
  <c r="L40" i="5"/>
  <c r="K40" i="5"/>
  <c r="J40" i="5"/>
  <c r="I40" i="5"/>
  <c r="H40" i="5"/>
  <c r="G40" i="5"/>
  <c r="F40" i="5"/>
  <c r="E40" i="5"/>
  <c r="D40" i="5"/>
  <c r="D41" i="5" s="1"/>
  <c r="D69" i="5" s="1"/>
  <c r="E38" i="5"/>
  <c r="C36" i="5"/>
  <c r="M35" i="5"/>
  <c r="L35" i="5"/>
  <c r="K35" i="5"/>
  <c r="J35" i="5"/>
  <c r="I35" i="5"/>
  <c r="H35" i="5"/>
  <c r="G35" i="5"/>
  <c r="F35" i="5"/>
  <c r="E35" i="5"/>
  <c r="D35" i="5"/>
  <c r="D36" i="5" s="1"/>
  <c r="D68" i="5" s="1"/>
  <c r="E34" i="5"/>
  <c r="L34" i="5" s="1"/>
  <c r="E33" i="5"/>
  <c r="E36" i="5" s="1"/>
  <c r="E68" i="5" s="1"/>
  <c r="C31" i="5"/>
  <c r="M30" i="5"/>
  <c r="L30" i="5"/>
  <c r="K30" i="5"/>
  <c r="J30" i="5"/>
  <c r="I30" i="5"/>
  <c r="H30" i="5"/>
  <c r="G30" i="5"/>
  <c r="F30" i="5"/>
  <c r="E30" i="5"/>
  <c r="D30" i="5"/>
  <c r="D31" i="5" s="1"/>
  <c r="D67" i="5" s="1"/>
  <c r="M29" i="5"/>
  <c r="L29" i="5"/>
  <c r="K29" i="5"/>
  <c r="J29" i="5"/>
  <c r="I29" i="5"/>
  <c r="H29" i="5"/>
  <c r="G29" i="5"/>
  <c r="F29" i="5"/>
  <c r="E29" i="5"/>
  <c r="E28" i="5"/>
  <c r="F28" i="5" s="1"/>
  <c r="C26" i="5"/>
  <c r="M25" i="5"/>
  <c r="L25" i="5"/>
  <c r="K25" i="5"/>
  <c r="J25" i="5"/>
  <c r="I25" i="5"/>
  <c r="H25" i="5"/>
  <c r="G25" i="5"/>
  <c r="F25" i="5"/>
  <c r="E25" i="5"/>
  <c r="D25" i="5"/>
  <c r="D26" i="5" s="1"/>
  <c r="D66" i="5" s="1"/>
  <c r="M24" i="5"/>
  <c r="L24" i="5"/>
  <c r="K24" i="5"/>
  <c r="J24" i="5"/>
  <c r="I24" i="5"/>
  <c r="H24" i="5"/>
  <c r="G24" i="5"/>
  <c r="F24" i="5"/>
  <c r="E24" i="5"/>
  <c r="E23" i="5"/>
  <c r="C21" i="5"/>
  <c r="M20" i="5"/>
  <c r="L20" i="5"/>
  <c r="K20" i="5"/>
  <c r="J20" i="5"/>
  <c r="I20" i="5"/>
  <c r="H20" i="5"/>
  <c r="G20" i="5"/>
  <c r="F20" i="5"/>
  <c r="E20" i="5"/>
  <c r="D20" i="5"/>
  <c r="D21" i="5" s="1"/>
  <c r="D65" i="5" s="1"/>
  <c r="M19" i="5"/>
  <c r="L19" i="5"/>
  <c r="K19" i="5"/>
  <c r="J19" i="5"/>
  <c r="I19" i="5"/>
  <c r="H19" i="5"/>
  <c r="G19" i="5"/>
  <c r="F19" i="5"/>
  <c r="E19" i="5"/>
  <c r="E18" i="5"/>
  <c r="F18" i="5" s="1"/>
  <c r="F21" i="5" s="1"/>
  <c r="F65" i="5" s="1"/>
  <c r="C16" i="5"/>
  <c r="M15" i="5"/>
  <c r="L15" i="5"/>
  <c r="K15" i="5"/>
  <c r="J15" i="5"/>
  <c r="I15" i="5"/>
  <c r="H15" i="5"/>
  <c r="G15" i="5"/>
  <c r="F15" i="5"/>
  <c r="E15" i="5"/>
  <c r="D15" i="5"/>
  <c r="D16" i="5" s="1"/>
  <c r="D64" i="5" s="1"/>
  <c r="M14" i="5"/>
  <c r="L14" i="5"/>
  <c r="K14" i="5"/>
  <c r="J14" i="5"/>
  <c r="I14" i="5"/>
  <c r="H14" i="5"/>
  <c r="G14" i="5"/>
  <c r="F14" i="5"/>
  <c r="E14" i="5"/>
  <c r="E13" i="5"/>
  <c r="F13" i="5" s="1"/>
  <c r="G13" i="5" s="1"/>
  <c r="C11" i="5"/>
  <c r="M10" i="5"/>
  <c r="L10" i="5"/>
  <c r="K10" i="5"/>
  <c r="J10" i="5"/>
  <c r="I10" i="5"/>
  <c r="H10" i="5"/>
  <c r="G10" i="5"/>
  <c r="F10" i="5"/>
  <c r="E10" i="5"/>
  <c r="D10" i="5"/>
  <c r="D11" i="5" s="1"/>
  <c r="D63" i="5" s="1"/>
  <c r="E9" i="5"/>
  <c r="M9" i="5" s="1"/>
  <c r="E8" i="5"/>
  <c r="F8" i="5" s="1"/>
  <c r="C60" i="3"/>
  <c r="M59" i="3"/>
  <c r="M60" i="3" s="1"/>
  <c r="M76" i="3" s="1"/>
  <c r="L59" i="3"/>
  <c r="K59" i="3"/>
  <c r="J59" i="3"/>
  <c r="I59" i="3"/>
  <c r="I60" i="3" s="1"/>
  <c r="I76" i="3" s="1"/>
  <c r="H59" i="3"/>
  <c r="G59" i="3"/>
  <c r="F59" i="3"/>
  <c r="E59" i="3"/>
  <c r="E60" i="3" s="1"/>
  <c r="E76" i="3" s="1"/>
  <c r="D59" i="3"/>
  <c r="D60" i="3" s="1"/>
  <c r="D76" i="3" s="1"/>
  <c r="M58" i="3"/>
  <c r="L58" i="3"/>
  <c r="K58" i="3"/>
  <c r="J58" i="3"/>
  <c r="J60" i="3" s="1"/>
  <c r="J76" i="3" s="1"/>
  <c r="I58" i="3"/>
  <c r="H58" i="3"/>
  <c r="G58" i="3"/>
  <c r="F58" i="3"/>
  <c r="F60" i="3" s="1"/>
  <c r="F76" i="3" s="1"/>
  <c r="E58" i="3"/>
  <c r="C56" i="3"/>
  <c r="M55" i="3"/>
  <c r="L55" i="3"/>
  <c r="K55" i="3"/>
  <c r="J55" i="3"/>
  <c r="I55" i="3"/>
  <c r="H55" i="3"/>
  <c r="G55" i="3"/>
  <c r="F55" i="3"/>
  <c r="E55" i="3"/>
  <c r="D55" i="3"/>
  <c r="D56" i="3" s="1"/>
  <c r="D75" i="3" s="1"/>
  <c r="E53" i="3"/>
  <c r="F53" i="3" s="1"/>
  <c r="G53" i="3" s="1"/>
  <c r="H53" i="3" s="1"/>
  <c r="I53" i="3" s="1"/>
  <c r="J53" i="3" s="1"/>
  <c r="K53" i="3" s="1"/>
  <c r="L53" i="3" s="1"/>
  <c r="M53" i="3" s="1"/>
  <c r="M52" i="3"/>
  <c r="L52" i="3"/>
  <c r="K52" i="3"/>
  <c r="J52" i="3"/>
  <c r="I52" i="3"/>
  <c r="H52" i="3"/>
  <c r="G52" i="3"/>
  <c r="F52" i="3"/>
  <c r="E52" i="3"/>
  <c r="E56" i="3" s="1"/>
  <c r="E75" i="3" s="1"/>
  <c r="F51" i="3"/>
  <c r="E51" i="3"/>
  <c r="C49" i="3"/>
  <c r="M48" i="3"/>
  <c r="L48" i="3"/>
  <c r="K48" i="3"/>
  <c r="J48" i="3"/>
  <c r="I48" i="3"/>
  <c r="H48" i="3"/>
  <c r="G48" i="3"/>
  <c r="F48" i="3"/>
  <c r="E48" i="3"/>
  <c r="D48" i="3"/>
  <c r="D49" i="3" s="1"/>
  <c r="D74" i="3" s="1"/>
  <c r="M46" i="3"/>
  <c r="L46" i="3"/>
  <c r="K46" i="3"/>
  <c r="J46" i="3"/>
  <c r="I46" i="3"/>
  <c r="H46" i="3"/>
  <c r="G46" i="3"/>
  <c r="F46" i="3"/>
  <c r="E46" i="3"/>
  <c r="E45" i="3"/>
  <c r="F45" i="3" s="1"/>
  <c r="C43" i="3"/>
  <c r="M42" i="3"/>
  <c r="L42" i="3"/>
  <c r="K42" i="3"/>
  <c r="J42" i="3"/>
  <c r="I42" i="3"/>
  <c r="H42" i="3"/>
  <c r="G42" i="3"/>
  <c r="F42" i="3"/>
  <c r="E42" i="3"/>
  <c r="D42" i="3"/>
  <c r="D43" i="3" s="1"/>
  <c r="D73" i="3" s="1"/>
  <c r="E40" i="3"/>
  <c r="C38" i="3"/>
  <c r="M37" i="3"/>
  <c r="L37" i="3"/>
  <c r="K37" i="3"/>
  <c r="J37" i="3"/>
  <c r="I37" i="3"/>
  <c r="H37" i="3"/>
  <c r="G37" i="3"/>
  <c r="F37" i="3"/>
  <c r="E37" i="3"/>
  <c r="D37" i="3"/>
  <c r="D38" i="3" s="1"/>
  <c r="D72" i="3" s="1"/>
  <c r="E36" i="3"/>
  <c r="L36" i="3" s="1"/>
  <c r="E35" i="3"/>
  <c r="E38" i="3" s="1"/>
  <c r="E72" i="3" s="1"/>
  <c r="C33" i="3"/>
  <c r="M32" i="3"/>
  <c r="L32" i="3"/>
  <c r="K32" i="3"/>
  <c r="J32" i="3"/>
  <c r="I32" i="3"/>
  <c r="H32" i="3"/>
  <c r="G32" i="3"/>
  <c r="F32" i="3"/>
  <c r="E32" i="3"/>
  <c r="D32" i="3"/>
  <c r="D33" i="3" s="1"/>
  <c r="D71" i="3" s="1"/>
  <c r="M31" i="3"/>
  <c r="L31" i="3"/>
  <c r="K31" i="3"/>
  <c r="J31" i="3"/>
  <c r="I31" i="3"/>
  <c r="H31" i="3"/>
  <c r="G31" i="3"/>
  <c r="F31" i="3"/>
  <c r="E31" i="3"/>
  <c r="E30" i="3"/>
  <c r="F30" i="3" s="1"/>
  <c r="C28" i="3"/>
  <c r="M27" i="3"/>
  <c r="L27" i="3"/>
  <c r="K27" i="3"/>
  <c r="J27" i="3"/>
  <c r="I27" i="3"/>
  <c r="H27" i="3"/>
  <c r="G27" i="3"/>
  <c r="F27" i="3"/>
  <c r="E27" i="3"/>
  <c r="D27" i="3"/>
  <c r="D28" i="3" s="1"/>
  <c r="D70" i="3" s="1"/>
  <c r="M25" i="3"/>
  <c r="L25" i="3"/>
  <c r="K25" i="3"/>
  <c r="J25" i="3"/>
  <c r="I25" i="3"/>
  <c r="H25" i="3"/>
  <c r="G25" i="3"/>
  <c r="F25" i="3"/>
  <c r="E25" i="3"/>
  <c r="E24" i="3"/>
  <c r="E28" i="3" s="1"/>
  <c r="E70" i="3" s="1"/>
  <c r="C22" i="3"/>
  <c r="M21" i="3"/>
  <c r="L21" i="3"/>
  <c r="K21" i="3"/>
  <c r="J21" i="3"/>
  <c r="I21" i="3"/>
  <c r="H21" i="3"/>
  <c r="G21" i="3"/>
  <c r="F21" i="3"/>
  <c r="E21" i="3"/>
  <c r="D21" i="3"/>
  <c r="D22" i="3" s="1"/>
  <c r="D69" i="3" s="1"/>
  <c r="M19" i="3"/>
  <c r="L19" i="3"/>
  <c r="K19" i="3"/>
  <c r="J19" i="3"/>
  <c r="I19" i="3"/>
  <c r="H19" i="3"/>
  <c r="G19" i="3"/>
  <c r="F19" i="3"/>
  <c r="E19" i="3"/>
  <c r="E18" i="3"/>
  <c r="F18" i="3" s="1"/>
  <c r="F22" i="3" s="1"/>
  <c r="F69" i="3" s="1"/>
  <c r="C16" i="3"/>
  <c r="M15" i="3"/>
  <c r="L15" i="3"/>
  <c r="K15" i="3"/>
  <c r="J15" i="3"/>
  <c r="I15" i="3"/>
  <c r="H15" i="3"/>
  <c r="G15" i="3"/>
  <c r="F15" i="3"/>
  <c r="E15" i="3"/>
  <c r="D15" i="3"/>
  <c r="D16" i="3" s="1"/>
  <c r="D68" i="3" s="1"/>
  <c r="M14" i="3"/>
  <c r="L14" i="3"/>
  <c r="K14" i="3"/>
  <c r="J14" i="3"/>
  <c r="I14" i="3"/>
  <c r="H14" i="3"/>
  <c r="G14" i="3"/>
  <c r="F14" i="3"/>
  <c r="E14" i="3"/>
  <c r="E13" i="3"/>
  <c r="F13" i="3" s="1"/>
  <c r="G13" i="3" s="1"/>
  <c r="C11" i="3"/>
  <c r="M10" i="3"/>
  <c r="L10" i="3"/>
  <c r="K10" i="3"/>
  <c r="J10" i="3"/>
  <c r="I10" i="3"/>
  <c r="H10" i="3"/>
  <c r="G10" i="3"/>
  <c r="F10" i="3"/>
  <c r="E10" i="3"/>
  <c r="D10" i="3"/>
  <c r="D11" i="3" s="1"/>
  <c r="D67" i="3" s="1"/>
  <c r="J9" i="3"/>
  <c r="E9" i="3"/>
  <c r="M9" i="3" s="1"/>
  <c r="E8" i="3"/>
  <c r="F8" i="3" s="1"/>
  <c r="C56" i="1"/>
  <c r="M55" i="1"/>
  <c r="L55" i="1"/>
  <c r="K55" i="1"/>
  <c r="J55" i="1"/>
  <c r="I55" i="1"/>
  <c r="H55" i="1"/>
  <c r="G55" i="1"/>
  <c r="F55" i="1"/>
  <c r="E55" i="1"/>
  <c r="D55" i="1"/>
  <c r="D56" i="1" s="1"/>
  <c r="D72" i="1" s="1"/>
  <c r="M54" i="1"/>
  <c r="M56" i="1" s="1"/>
  <c r="M72" i="1" s="1"/>
  <c r="L54" i="1"/>
  <c r="K54" i="1"/>
  <c r="J54" i="1"/>
  <c r="J56" i="1" s="1"/>
  <c r="J72" i="1" s="1"/>
  <c r="I54" i="1"/>
  <c r="I56" i="1" s="1"/>
  <c r="I72" i="1" s="1"/>
  <c r="H54" i="1"/>
  <c r="G54" i="1"/>
  <c r="F54" i="1"/>
  <c r="F56" i="1" s="1"/>
  <c r="F72" i="1" s="1"/>
  <c r="E54" i="1"/>
  <c r="E56" i="1" s="1"/>
  <c r="E72" i="1" s="1"/>
  <c r="C52" i="1"/>
  <c r="M51" i="1"/>
  <c r="L51" i="1"/>
  <c r="K51" i="1"/>
  <c r="J51" i="1"/>
  <c r="I51" i="1"/>
  <c r="H51" i="1"/>
  <c r="G51" i="1"/>
  <c r="F51" i="1"/>
  <c r="E51" i="1"/>
  <c r="D51" i="1"/>
  <c r="D52" i="1" s="1"/>
  <c r="D71" i="1" s="1"/>
  <c r="E50" i="1"/>
  <c r="F50" i="1" s="1"/>
  <c r="G50" i="1" s="1"/>
  <c r="H50" i="1" s="1"/>
  <c r="I50" i="1" s="1"/>
  <c r="J50" i="1" s="1"/>
  <c r="K50" i="1" s="1"/>
  <c r="L50" i="1" s="1"/>
  <c r="M50" i="1" s="1"/>
  <c r="M49" i="1"/>
  <c r="L49" i="1"/>
  <c r="K49" i="1"/>
  <c r="J49" i="1"/>
  <c r="I49" i="1"/>
  <c r="H49" i="1"/>
  <c r="G49" i="1"/>
  <c r="F49" i="1"/>
  <c r="E49" i="1"/>
  <c r="E48" i="1"/>
  <c r="C46" i="1"/>
  <c r="M45" i="1"/>
  <c r="L45" i="1"/>
  <c r="K45" i="1"/>
  <c r="J45" i="1"/>
  <c r="I45" i="1"/>
  <c r="H45" i="1"/>
  <c r="G45" i="1"/>
  <c r="F45" i="1"/>
  <c r="E45" i="1"/>
  <c r="D45" i="1"/>
  <c r="D46" i="1" s="1"/>
  <c r="D70" i="1" s="1"/>
  <c r="M44" i="1"/>
  <c r="L44" i="1"/>
  <c r="K44" i="1"/>
  <c r="J44" i="1"/>
  <c r="I44" i="1"/>
  <c r="H44" i="1"/>
  <c r="G44" i="1"/>
  <c r="F44" i="1"/>
  <c r="E44" i="1"/>
  <c r="E43" i="1"/>
  <c r="E46" i="1" s="1"/>
  <c r="E70" i="1" s="1"/>
  <c r="C41" i="1"/>
  <c r="M40" i="1"/>
  <c r="L40" i="1"/>
  <c r="K40" i="1"/>
  <c r="J40" i="1"/>
  <c r="I40" i="1"/>
  <c r="H40" i="1"/>
  <c r="G40" i="1"/>
  <c r="F40" i="1"/>
  <c r="E40" i="1"/>
  <c r="D40" i="1"/>
  <c r="D41" i="1" s="1"/>
  <c r="D69" i="1" s="1"/>
  <c r="E38" i="1"/>
  <c r="F38" i="1" s="1"/>
  <c r="C36" i="1"/>
  <c r="M35" i="1"/>
  <c r="L35" i="1"/>
  <c r="K35" i="1"/>
  <c r="J35" i="1"/>
  <c r="I35" i="1"/>
  <c r="H35" i="1"/>
  <c r="G35" i="1"/>
  <c r="F35" i="1"/>
  <c r="E35" i="1"/>
  <c r="D35" i="1"/>
  <c r="D36" i="1" s="1"/>
  <c r="D68" i="1" s="1"/>
  <c r="E34" i="1"/>
  <c r="M34" i="1" s="1"/>
  <c r="E33" i="1"/>
  <c r="C31" i="1"/>
  <c r="M30" i="1"/>
  <c r="L30" i="1"/>
  <c r="K30" i="1"/>
  <c r="J30" i="1"/>
  <c r="I30" i="1"/>
  <c r="H30" i="1"/>
  <c r="G30" i="1"/>
  <c r="F30" i="1"/>
  <c r="E30" i="1"/>
  <c r="D30" i="1"/>
  <c r="D31" i="1" s="1"/>
  <c r="D67" i="1" s="1"/>
  <c r="M29" i="1"/>
  <c r="L29" i="1"/>
  <c r="K29" i="1"/>
  <c r="J29" i="1"/>
  <c r="I29" i="1"/>
  <c r="H29" i="1"/>
  <c r="G29" i="1"/>
  <c r="F29" i="1"/>
  <c r="E29" i="1"/>
  <c r="E28" i="1"/>
  <c r="E31" i="1" s="1"/>
  <c r="E67" i="1" s="1"/>
  <c r="C26" i="1"/>
  <c r="M25" i="1"/>
  <c r="L25" i="1"/>
  <c r="K25" i="1"/>
  <c r="J25" i="1"/>
  <c r="I25" i="1"/>
  <c r="H25" i="1"/>
  <c r="G25" i="1"/>
  <c r="F25" i="1"/>
  <c r="E25" i="1"/>
  <c r="D25" i="1"/>
  <c r="D26" i="1" s="1"/>
  <c r="D66" i="1" s="1"/>
  <c r="M24" i="1"/>
  <c r="L24" i="1"/>
  <c r="K24" i="1"/>
  <c r="J24" i="1"/>
  <c r="I24" i="1"/>
  <c r="H24" i="1"/>
  <c r="G24" i="1"/>
  <c r="F24" i="1"/>
  <c r="E24" i="1"/>
  <c r="E23" i="1"/>
  <c r="C21" i="1"/>
  <c r="M20" i="1"/>
  <c r="L20" i="1"/>
  <c r="K20" i="1"/>
  <c r="J20" i="1"/>
  <c r="I20" i="1"/>
  <c r="H20" i="1"/>
  <c r="G20" i="1"/>
  <c r="F20" i="1"/>
  <c r="E20" i="1"/>
  <c r="D20" i="1"/>
  <c r="D21" i="1" s="1"/>
  <c r="D65" i="1" s="1"/>
  <c r="M19" i="1"/>
  <c r="L19" i="1"/>
  <c r="K19" i="1"/>
  <c r="J19" i="1"/>
  <c r="I19" i="1"/>
  <c r="H19" i="1"/>
  <c r="G19" i="1"/>
  <c r="F19" i="1"/>
  <c r="E19" i="1"/>
  <c r="E18" i="1"/>
  <c r="C16" i="1"/>
  <c r="M15" i="1"/>
  <c r="L15" i="1"/>
  <c r="K15" i="1"/>
  <c r="J15" i="1"/>
  <c r="I15" i="1"/>
  <c r="H15" i="1"/>
  <c r="G15" i="1"/>
  <c r="F15" i="1"/>
  <c r="E15" i="1"/>
  <c r="D15" i="1"/>
  <c r="D16" i="1" s="1"/>
  <c r="D64" i="1" s="1"/>
  <c r="M14" i="1"/>
  <c r="L14" i="1"/>
  <c r="K14" i="1"/>
  <c r="J14" i="1"/>
  <c r="I14" i="1"/>
  <c r="H14" i="1"/>
  <c r="G14" i="1"/>
  <c r="F14" i="1"/>
  <c r="E14" i="1"/>
  <c r="E13" i="1"/>
  <c r="C11" i="1"/>
  <c r="M10" i="1"/>
  <c r="L10" i="1"/>
  <c r="K10" i="1"/>
  <c r="J10" i="1"/>
  <c r="I10" i="1"/>
  <c r="H10" i="1"/>
  <c r="G10" i="1"/>
  <c r="F10" i="1"/>
  <c r="E10" i="1"/>
  <c r="D10" i="1"/>
  <c r="D11" i="1" s="1"/>
  <c r="D63" i="1" s="1"/>
  <c r="E9" i="1"/>
  <c r="I9" i="1" s="1"/>
  <c r="E8" i="1"/>
  <c r="E11" i="1" s="1"/>
  <c r="E63" i="1" s="1"/>
  <c r="G16" i="3" l="1"/>
  <c r="G68" i="3" s="1"/>
  <c r="H13" i="3"/>
  <c r="I13" i="3" s="1"/>
  <c r="F56" i="3"/>
  <c r="F75" i="3" s="1"/>
  <c r="F8" i="1"/>
  <c r="G8" i="1" s="1"/>
  <c r="H8" i="1" s="1"/>
  <c r="F43" i="1"/>
  <c r="F46" i="1" s="1"/>
  <c r="F70" i="1" s="1"/>
  <c r="F35" i="3"/>
  <c r="G35" i="3" s="1"/>
  <c r="F33" i="7"/>
  <c r="G33" i="7" s="1"/>
  <c r="G36" i="7" s="1"/>
  <c r="G68" i="7" s="1"/>
  <c r="G56" i="1"/>
  <c r="G72" i="1" s="1"/>
  <c r="K56" i="1"/>
  <c r="K72" i="1" s="1"/>
  <c r="F9" i="3"/>
  <c r="F11" i="3" s="1"/>
  <c r="F67" i="3" s="1"/>
  <c r="F24" i="3"/>
  <c r="G24" i="3" s="1"/>
  <c r="G28" i="3" s="1"/>
  <c r="G70" i="3" s="1"/>
  <c r="E43" i="3"/>
  <c r="E73" i="3" s="1"/>
  <c r="H60" i="3"/>
  <c r="H76" i="3" s="1"/>
  <c r="L60" i="3"/>
  <c r="L76" i="3" s="1"/>
  <c r="E41" i="5"/>
  <c r="E69" i="5" s="1"/>
  <c r="F56" i="5"/>
  <c r="F72" i="5" s="1"/>
  <c r="J56" i="5"/>
  <c r="J72" i="5" s="1"/>
  <c r="L9" i="7"/>
  <c r="E16" i="7"/>
  <c r="E64" i="7" s="1"/>
  <c r="F23" i="7"/>
  <c r="G23" i="7" s="1"/>
  <c r="G26" i="7" s="1"/>
  <c r="G66" i="7" s="1"/>
  <c r="E41" i="7"/>
  <c r="E69" i="7" s="1"/>
  <c r="H56" i="7"/>
  <c r="H72" i="7" s="1"/>
  <c r="L56" i="7"/>
  <c r="L72" i="7" s="1"/>
  <c r="G36" i="9"/>
  <c r="G68" i="9" s="1"/>
  <c r="F16" i="9"/>
  <c r="F64" i="9" s="1"/>
  <c r="H23" i="9"/>
  <c r="H13" i="9"/>
  <c r="H50" i="11"/>
  <c r="H54" i="11" s="1"/>
  <c r="H73" i="11" s="1"/>
  <c r="F52" i="7"/>
  <c r="F71" i="7" s="1"/>
  <c r="L9" i="3"/>
  <c r="F33" i="5"/>
  <c r="G33" i="5" s="1"/>
  <c r="F28" i="1"/>
  <c r="F31" i="1" s="1"/>
  <c r="F67" i="1" s="1"/>
  <c r="E21" i="1"/>
  <c r="E65" i="1" s="1"/>
  <c r="H56" i="1"/>
  <c r="H72" i="1" s="1"/>
  <c r="L56" i="1"/>
  <c r="L72" i="1" s="1"/>
  <c r="H9" i="3"/>
  <c r="F16" i="3"/>
  <c r="F68" i="3" s="1"/>
  <c r="G60" i="3"/>
  <c r="G76" i="3" s="1"/>
  <c r="K60" i="3"/>
  <c r="K76" i="3" s="1"/>
  <c r="G56" i="5"/>
  <c r="G72" i="5" s="1"/>
  <c r="K56" i="5"/>
  <c r="K72" i="5" s="1"/>
  <c r="F9" i="7"/>
  <c r="F13" i="7"/>
  <c r="G13" i="7" s="1"/>
  <c r="G16" i="7" s="1"/>
  <c r="G64" i="7" s="1"/>
  <c r="G56" i="7"/>
  <c r="G72" i="7" s="1"/>
  <c r="K56" i="7"/>
  <c r="K72" i="7" s="1"/>
  <c r="F36" i="9"/>
  <c r="F68" i="9" s="1"/>
  <c r="H11" i="15"/>
  <c r="H63" i="15" s="1"/>
  <c r="I8" i="15"/>
  <c r="I16" i="15"/>
  <c r="I64" i="15" s="1"/>
  <c r="J13" i="15"/>
  <c r="H21" i="15"/>
  <c r="H65" i="15" s="1"/>
  <c r="I18" i="15"/>
  <c r="I26" i="15"/>
  <c r="I66" i="15" s="1"/>
  <c r="J23" i="15"/>
  <c r="H31" i="15"/>
  <c r="H67" i="15" s="1"/>
  <c r="I28" i="15"/>
  <c r="I36" i="15"/>
  <c r="I68" i="15" s="1"/>
  <c r="J33" i="15"/>
  <c r="H46" i="15"/>
  <c r="H70" i="15" s="1"/>
  <c r="I43" i="15"/>
  <c r="G41" i="15"/>
  <c r="G69" i="15" s="1"/>
  <c r="H38" i="15"/>
  <c r="H52" i="15"/>
  <c r="H71" i="15" s="1"/>
  <c r="I48" i="15"/>
  <c r="I26" i="13"/>
  <c r="I66" i="13" s="1"/>
  <c r="J23" i="13"/>
  <c r="H31" i="13"/>
  <c r="H67" i="13" s="1"/>
  <c r="I28" i="13"/>
  <c r="I36" i="13"/>
  <c r="I68" i="13" s="1"/>
  <c r="J33" i="13"/>
  <c r="H46" i="13"/>
  <c r="H70" i="13" s="1"/>
  <c r="I43" i="13"/>
  <c r="H11" i="13"/>
  <c r="H63" i="13" s="1"/>
  <c r="I8" i="13"/>
  <c r="K16" i="13"/>
  <c r="K64" i="13" s="1"/>
  <c r="L13" i="13"/>
  <c r="H21" i="13"/>
  <c r="H65" i="13" s="1"/>
  <c r="I18" i="13"/>
  <c r="H52" i="13"/>
  <c r="H71" i="13" s="1"/>
  <c r="I48" i="13"/>
  <c r="G41" i="13"/>
  <c r="G69" i="13" s="1"/>
  <c r="H38" i="13"/>
  <c r="H48" i="11"/>
  <c r="H72" i="11" s="1"/>
  <c r="I45" i="11"/>
  <c r="H12" i="11"/>
  <c r="H65" i="11" s="1"/>
  <c r="I8" i="11"/>
  <c r="I18" i="11"/>
  <c r="I66" i="11" s="1"/>
  <c r="J14" i="11"/>
  <c r="H23" i="11"/>
  <c r="H67" i="11" s="1"/>
  <c r="I20" i="11"/>
  <c r="I28" i="11"/>
  <c r="I68" i="11" s="1"/>
  <c r="J25" i="11"/>
  <c r="H33" i="11"/>
  <c r="H69" i="11" s="1"/>
  <c r="I30" i="11"/>
  <c r="I38" i="11"/>
  <c r="I70" i="11" s="1"/>
  <c r="J35" i="11"/>
  <c r="G43" i="11"/>
  <c r="G71" i="11" s="1"/>
  <c r="H40" i="11"/>
  <c r="I50" i="11"/>
  <c r="G52" i="9"/>
  <c r="G71" i="9" s="1"/>
  <c r="H48" i="9"/>
  <c r="F41" i="9"/>
  <c r="F69" i="9" s="1"/>
  <c r="G38" i="9"/>
  <c r="H43" i="9"/>
  <c r="G46" i="9"/>
  <c r="G70" i="9" s="1"/>
  <c r="I33" i="9"/>
  <c r="H36" i="9"/>
  <c r="H68" i="9" s="1"/>
  <c r="H28" i="9"/>
  <c r="G31" i="9"/>
  <c r="G67" i="9" s="1"/>
  <c r="I23" i="9"/>
  <c r="H26" i="9"/>
  <c r="H66" i="9" s="1"/>
  <c r="H18" i="9"/>
  <c r="G21" i="9"/>
  <c r="G65" i="9" s="1"/>
  <c r="I13" i="9"/>
  <c r="H16" i="9"/>
  <c r="H64" i="9" s="1"/>
  <c r="H8" i="9"/>
  <c r="G11" i="9"/>
  <c r="G63" i="9" s="1"/>
  <c r="F11" i="7"/>
  <c r="F63" i="7" s="1"/>
  <c r="G8" i="7"/>
  <c r="F21" i="7"/>
  <c r="F65" i="7" s="1"/>
  <c r="G18" i="7"/>
  <c r="F31" i="7"/>
  <c r="F67" i="7" s="1"/>
  <c r="G28" i="7"/>
  <c r="F46" i="7"/>
  <c r="F70" i="7" s="1"/>
  <c r="G43" i="7"/>
  <c r="E11" i="7"/>
  <c r="E63" i="7" s="1"/>
  <c r="E21" i="7"/>
  <c r="E65" i="7" s="1"/>
  <c r="F26" i="7"/>
  <c r="F66" i="7" s="1"/>
  <c r="E31" i="7"/>
  <c r="E67" i="7" s="1"/>
  <c r="G34" i="7"/>
  <c r="I34" i="7"/>
  <c r="K34" i="7"/>
  <c r="M34" i="7"/>
  <c r="E46" i="7"/>
  <c r="E70" i="7" s="1"/>
  <c r="G9" i="7"/>
  <c r="I9" i="7"/>
  <c r="K9" i="7"/>
  <c r="F34" i="7"/>
  <c r="H34" i="7"/>
  <c r="J34" i="7"/>
  <c r="F38" i="7"/>
  <c r="G48" i="7"/>
  <c r="F9" i="5"/>
  <c r="F11" i="5" s="1"/>
  <c r="F63" i="5" s="1"/>
  <c r="G16" i="5"/>
  <c r="G64" i="5" s="1"/>
  <c r="E26" i="5"/>
  <c r="E66" i="5" s="1"/>
  <c r="F52" i="5"/>
  <c r="F71" i="5" s="1"/>
  <c r="J9" i="5"/>
  <c r="F23" i="5"/>
  <c r="G23" i="5" s="1"/>
  <c r="H23" i="5" s="1"/>
  <c r="E52" i="5"/>
  <c r="E71" i="5" s="1"/>
  <c r="H9" i="5"/>
  <c r="L9" i="5"/>
  <c r="E16" i="5"/>
  <c r="E64" i="5" s="1"/>
  <c r="H13" i="5"/>
  <c r="I13" i="5" s="1"/>
  <c r="I16" i="5" s="1"/>
  <c r="I64" i="5" s="1"/>
  <c r="F16" i="5"/>
  <c r="F64" i="5" s="1"/>
  <c r="H33" i="5"/>
  <c r="F31" i="5"/>
  <c r="F67" i="5" s="1"/>
  <c r="G28" i="5"/>
  <c r="F46" i="5"/>
  <c r="F70" i="5" s="1"/>
  <c r="G43" i="5"/>
  <c r="G8" i="5"/>
  <c r="E11" i="5"/>
  <c r="E63" i="5" s="1"/>
  <c r="G18" i="5"/>
  <c r="E21" i="5"/>
  <c r="E65" i="5" s="1"/>
  <c r="E31" i="5"/>
  <c r="E67" i="5" s="1"/>
  <c r="G34" i="5"/>
  <c r="G36" i="5" s="1"/>
  <c r="G68" i="5" s="1"/>
  <c r="I34" i="5"/>
  <c r="K34" i="5"/>
  <c r="M34" i="5"/>
  <c r="E46" i="5"/>
  <c r="E70" i="5" s="1"/>
  <c r="G9" i="5"/>
  <c r="I9" i="5"/>
  <c r="K9" i="5"/>
  <c r="F34" i="5"/>
  <c r="F36" i="5" s="1"/>
  <c r="F68" i="5" s="1"/>
  <c r="H34" i="5"/>
  <c r="J34" i="5"/>
  <c r="F38" i="5"/>
  <c r="G48" i="5"/>
  <c r="E16" i="3"/>
  <c r="E68" i="3" s="1"/>
  <c r="I16" i="3"/>
  <c r="I68" i="3" s="1"/>
  <c r="H24" i="3"/>
  <c r="F33" i="3"/>
  <c r="F71" i="3" s="1"/>
  <c r="G30" i="3"/>
  <c r="H35" i="3"/>
  <c r="F49" i="3"/>
  <c r="F74" i="3" s="1"/>
  <c r="G45" i="3"/>
  <c r="G8" i="3"/>
  <c r="E11" i="3"/>
  <c r="E67" i="3" s="1"/>
  <c r="J13" i="3"/>
  <c r="H16" i="3"/>
  <c r="H68" i="3" s="1"/>
  <c r="G18" i="3"/>
  <c r="E22" i="3"/>
  <c r="E69" i="3" s="1"/>
  <c r="F28" i="3"/>
  <c r="F70" i="3" s="1"/>
  <c r="E33" i="3"/>
  <c r="E71" i="3" s="1"/>
  <c r="G36" i="3"/>
  <c r="G38" i="3" s="1"/>
  <c r="G72" i="3" s="1"/>
  <c r="I36" i="3"/>
  <c r="K36" i="3"/>
  <c r="M36" i="3"/>
  <c r="E49" i="3"/>
  <c r="E74" i="3" s="1"/>
  <c r="G9" i="3"/>
  <c r="I9" i="3"/>
  <c r="K9" i="3"/>
  <c r="F36" i="3"/>
  <c r="F38" i="3" s="1"/>
  <c r="F72" i="3" s="1"/>
  <c r="H36" i="3"/>
  <c r="J36" i="3"/>
  <c r="F40" i="3"/>
  <c r="G51" i="3"/>
  <c r="F41" i="1"/>
  <c r="F69" i="1" s="1"/>
  <c r="E16" i="1"/>
  <c r="E64" i="1" s="1"/>
  <c r="F18" i="1"/>
  <c r="F21" i="1" s="1"/>
  <c r="F65" i="1" s="1"/>
  <c r="E36" i="1"/>
  <c r="E68" i="1" s="1"/>
  <c r="F34" i="1"/>
  <c r="E41" i="1"/>
  <c r="E69" i="1" s="1"/>
  <c r="E52" i="1"/>
  <c r="E71" i="1" s="1"/>
  <c r="J34" i="1"/>
  <c r="E26" i="1"/>
  <c r="E66" i="1" s="1"/>
  <c r="H34" i="1"/>
  <c r="L34" i="1"/>
  <c r="G9" i="1"/>
  <c r="K9" i="1"/>
  <c r="M9" i="1"/>
  <c r="F9" i="1"/>
  <c r="H9" i="1"/>
  <c r="J9" i="1"/>
  <c r="L9" i="1"/>
  <c r="F13" i="1"/>
  <c r="G18" i="1"/>
  <c r="F23" i="1"/>
  <c r="F33" i="1"/>
  <c r="G34" i="1"/>
  <c r="I34" i="1"/>
  <c r="K34" i="1"/>
  <c r="G38" i="1"/>
  <c r="G43" i="1"/>
  <c r="F48" i="1"/>
  <c r="F36" i="7" l="1"/>
  <c r="F68" i="7" s="1"/>
  <c r="F16" i="7"/>
  <c r="F64" i="7" s="1"/>
  <c r="H33" i="7"/>
  <c r="H23" i="7"/>
  <c r="H26" i="7" s="1"/>
  <c r="H66" i="7" s="1"/>
  <c r="H13" i="7"/>
  <c r="H16" i="7" s="1"/>
  <c r="H64" i="7" s="1"/>
  <c r="G26" i="5"/>
  <c r="G66" i="5" s="1"/>
  <c r="G11" i="1"/>
  <c r="G63" i="1" s="1"/>
  <c r="F11" i="1"/>
  <c r="F63" i="1" s="1"/>
  <c r="G28" i="1"/>
  <c r="G31" i="1" s="1"/>
  <c r="G67" i="1" s="1"/>
  <c r="F26" i="5"/>
  <c r="F66" i="5" s="1"/>
  <c r="I52" i="15"/>
  <c r="I71" i="15" s="1"/>
  <c r="J48" i="15"/>
  <c r="H41" i="15"/>
  <c r="H69" i="15" s="1"/>
  <c r="I38" i="15"/>
  <c r="J43" i="15"/>
  <c r="I46" i="15"/>
  <c r="I70" i="15" s="1"/>
  <c r="K33" i="15"/>
  <c r="J36" i="15"/>
  <c r="J68" i="15" s="1"/>
  <c r="J28" i="15"/>
  <c r="I31" i="15"/>
  <c r="I67" i="15" s="1"/>
  <c r="K23" i="15"/>
  <c r="J26" i="15"/>
  <c r="J66" i="15" s="1"/>
  <c r="J18" i="15"/>
  <c r="I21" i="15"/>
  <c r="I65" i="15" s="1"/>
  <c r="K13" i="15"/>
  <c r="J16" i="15"/>
  <c r="J64" i="15" s="1"/>
  <c r="J8" i="15"/>
  <c r="I11" i="15"/>
  <c r="I63" i="15" s="1"/>
  <c r="H41" i="13"/>
  <c r="H69" i="13" s="1"/>
  <c r="I38" i="13"/>
  <c r="I52" i="13"/>
  <c r="I71" i="13" s="1"/>
  <c r="J48" i="13"/>
  <c r="J18" i="13"/>
  <c r="I21" i="13"/>
  <c r="I65" i="13" s="1"/>
  <c r="M13" i="13"/>
  <c r="M16" i="13" s="1"/>
  <c r="M64" i="13" s="1"/>
  <c r="L16" i="13"/>
  <c r="L64" i="13" s="1"/>
  <c r="J8" i="13"/>
  <c r="I11" i="13"/>
  <c r="I63" i="13" s="1"/>
  <c r="J43" i="13"/>
  <c r="I46" i="13"/>
  <c r="I70" i="13" s="1"/>
  <c r="K33" i="13"/>
  <c r="J36" i="13"/>
  <c r="J68" i="13" s="1"/>
  <c r="J28" i="13"/>
  <c r="I31" i="13"/>
  <c r="I67" i="13" s="1"/>
  <c r="K23" i="13"/>
  <c r="J26" i="13"/>
  <c r="J66" i="13" s="1"/>
  <c r="I54" i="11"/>
  <c r="I73" i="11" s="1"/>
  <c r="J50" i="11"/>
  <c r="H43" i="11"/>
  <c r="H71" i="11" s="1"/>
  <c r="I40" i="11"/>
  <c r="K35" i="11"/>
  <c r="J38" i="11"/>
  <c r="J70" i="11" s="1"/>
  <c r="J30" i="11"/>
  <c r="I33" i="11"/>
  <c r="I69" i="11" s="1"/>
  <c r="K25" i="11"/>
  <c r="J28" i="11"/>
  <c r="J68" i="11" s="1"/>
  <c r="J20" i="11"/>
  <c r="I23" i="11"/>
  <c r="I67" i="11" s="1"/>
  <c r="K14" i="11"/>
  <c r="J18" i="11"/>
  <c r="J66" i="11" s="1"/>
  <c r="J8" i="11"/>
  <c r="I12" i="11"/>
  <c r="I65" i="11" s="1"/>
  <c r="J45" i="11"/>
  <c r="I48" i="11"/>
  <c r="I72" i="11" s="1"/>
  <c r="H11" i="9"/>
  <c r="H63" i="9" s="1"/>
  <c r="I8" i="9"/>
  <c r="I16" i="9"/>
  <c r="I64" i="9" s="1"/>
  <c r="J13" i="9"/>
  <c r="H21" i="9"/>
  <c r="H65" i="9" s="1"/>
  <c r="I18" i="9"/>
  <c r="I26" i="9"/>
  <c r="I66" i="9" s="1"/>
  <c r="J23" i="9"/>
  <c r="H31" i="9"/>
  <c r="H67" i="9" s="1"/>
  <c r="I28" i="9"/>
  <c r="I36" i="9"/>
  <c r="I68" i="9" s="1"/>
  <c r="J33" i="9"/>
  <c r="H46" i="9"/>
  <c r="H70" i="9" s="1"/>
  <c r="I43" i="9"/>
  <c r="G41" i="9"/>
  <c r="G69" i="9" s="1"/>
  <c r="H38" i="9"/>
  <c r="H52" i="9"/>
  <c r="H71" i="9" s="1"/>
  <c r="I48" i="9"/>
  <c r="G52" i="7"/>
  <c r="G71" i="7" s="1"/>
  <c r="H48" i="7"/>
  <c r="F41" i="7"/>
  <c r="F69" i="7" s="1"/>
  <c r="G38" i="7"/>
  <c r="H43" i="7"/>
  <c r="G46" i="7"/>
  <c r="G70" i="7" s="1"/>
  <c r="I33" i="7"/>
  <c r="H36" i="7"/>
  <c r="H68" i="7" s="1"/>
  <c r="H28" i="7"/>
  <c r="G31" i="7"/>
  <c r="G67" i="7" s="1"/>
  <c r="I23" i="7"/>
  <c r="H18" i="7"/>
  <c r="G21" i="7"/>
  <c r="G65" i="7" s="1"/>
  <c r="I13" i="7"/>
  <c r="H8" i="7"/>
  <c r="G11" i="7"/>
  <c r="G63" i="7" s="1"/>
  <c r="H16" i="5"/>
  <c r="H64" i="5" s="1"/>
  <c r="J13" i="5"/>
  <c r="K13" i="5" s="1"/>
  <c r="F41" i="5"/>
  <c r="F69" i="5" s="1"/>
  <c r="G38" i="5"/>
  <c r="H18" i="5"/>
  <c r="G21" i="5"/>
  <c r="G65" i="5" s="1"/>
  <c r="H8" i="5"/>
  <c r="G11" i="5"/>
  <c r="G63" i="5" s="1"/>
  <c r="G52" i="5"/>
  <c r="G71" i="5" s="1"/>
  <c r="H48" i="5"/>
  <c r="H43" i="5"/>
  <c r="G46" i="5"/>
  <c r="G70" i="5" s="1"/>
  <c r="H28" i="5"/>
  <c r="G31" i="5"/>
  <c r="G67" i="5" s="1"/>
  <c r="I23" i="5"/>
  <c r="H26" i="5"/>
  <c r="H66" i="5" s="1"/>
  <c r="I33" i="5"/>
  <c r="H36" i="5"/>
  <c r="H68" i="5" s="1"/>
  <c r="H18" i="3"/>
  <c r="G22" i="3"/>
  <c r="G69" i="3" s="1"/>
  <c r="K13" i="3"/>
  <c r="J16" i="3"/>
  <c r="J68" i="3" s="1"/>
  <c r="H8" i="3"/>
  <c r="G11" i="3"/>
  <c r="G67" i="3" s="1"/>
  <c r="F43" i="3"/>
  <c r="F73" i="3" s="1"/>
  <c r="G40" i="3"/>
  <c r="G56" i="3"/>
  <c r="G75" i="3" s="1"/>
  <c r="H51" i="3"/>
  <c r="H45" i="3"/>
  <c r="G49" i="3"/>
  <c r="G74" i="3" s="1"/>
  <c r="I35" i="3"/>
  <c r="H38" i="3"/>
  <c r="H72" i="3" s="1"/>
  <c r="H30" i="3"/>
  <c r="G33" i="3"/>
  <c r="G71" i="3" s="1"/>
  <c r="I24" i="3"/>
  <c r="H28" i="3"/>
  <c r="H70" i="3" s="1"/>
  <c r="F52" i="1"/>
  <c r="F71" i="1" s="1"/>
  <c r="G48" i="1"/>
  <c r="G41" i="1"/>
  <c r="G69" i="1" s="1"/>
  <c r="H38" i="1"/>
  <c r="G33" i="1"/>
  <c r="F36" i="1"/>
  <c r="F68" i="1" s="1"/>
  <c r="G23" i="1"/>
  <c r="F26" i="1"/>
  <c r="F66" i="1" s="1"/>
  <c r="G13" i="1"/>
  <c r="F16" i="1"/>
  <c r="F64" i="1" s="1"/>
  <c r="H43" i="1"/>
  <c r="G46" i="1"/>
  <c r="G70" i="1" s="1"/>
  <c r="H28" i="1"/>
  <c r="H18" i="1"/>
  <c r="G21" i="1"/>
  <c r="G65" i="1" s="1"/>
  <c r="I8" i="1"/>
  <c r="H11" i="1"/>
  <c r="H63" i="1" s="1"/>
  <c r="J11" i="15" l="1"/>
  <c r="J63" i="15" s="1"/>
  <c r="K8" i="15"/>
  <c r="K16" i="15"/>
  <c r="K64" i="15" s="1"/>
  <c r="L13" i="15"/>
  <c r="J21" i="15"/>
  <c r="J65" i="15" s="1"/>
  <c r="K18" i="15"/>
  <c r="K26" i="15"/>
  <c r="K66" i="15" s="1"/>
  <c r="L23" i="15"/>
  <c r="J31" i="15"/>
  <c r="J67" i="15" s="1"/>
  <c r="K28" i="15"/>
  <c r="K36" i="15"/>
  <c r="K68" i="15" s="1"/>
  <c r="L33" i="15"/>
  <c r="J46" i="15"/>
  <c r="J70" i="15" s="1"/>
  <c r="K43" i="15"/>
  <c r="I41" i="15"/>
  <c r="I69" i="15" s="1"/>
  <c r="J38" i="15"/>
  <c r="J52" i="15"/>
  <c r="J71" i="15" s="1"/>
  <c r="K48" i="15"/>
  <c r="K26" i="13"/>
  <c r="K66" i="13" s="1"/>
  <c r="L23" i="13"/>
  <c r="J31" i="13"/>
  <c r="J67" i="13" s="1"/>
  <c r="K28" i="13"/>
  <c r="K36" i="13"/>
  <c r="K68" i="13" s="1"/>
  <c r="L33" i="13"/>
  <c r="J46" i="13"/>
  <c r="J70" i="13" s="1"/>
  <c r="K43" i="13"/>
  <c r="J11" i="13"/>
  <c r="J63" i="13" s="1"/>
  <c r="K8" i="13"/>
  <c r="J21" i="13"/>
  <c r="J65" i="13" s="1"/>
  <c r="K18" i="13"/>
  <c r="J52" i="13"/>
  <c r="J71" i="13" s="1"/>
  <c r="K48" i="13"/>
  <c r="I41" i="13"/>
  <c r="I69" i="13" s="1"/>
  <c r="J38" i="13"/>
  <c r="J48" i="11"/>
  <c r="J72" i="11" s="1"/>
  <c r="K45" i="11"/>
  <c r="J12" i="11"/>
  <c r="J65" i="11" s="1"/>
  <c r="K8" i="11"/>
  <c r="K18" i="11"/>
  <c r="K66" i="11" s="1"/>
  <c r="L14" i="11"/>
  <c r="J23" i="11"/>
  <c r="J67" i="11" s="1"/>
  <c r="K20" i="11"/>
  <c r="K28" i="11"/>
  <c r="K68" i="11" s="1"/>
  <c r="L25" i="11"/>
  <c r="J33" i="11"/>
  <c r="J69" i="11" s="1"/>
  <c r="K30" i="11"/>
  <c r="K38" i="11"/>
  <c r="K70" i="11" s="1"/>
  <c r="L35" i="11"/>
  <c r="I43" i="11"/>
  <c r="I71" i="11" s="1"/>
  <c r="J40" i="11"/>
  <c r="J54" i="11"/>
  <c r="J73" i="11" s="1"/>
  <c r="K50" i="11"/>
  <c r="I52" i="9"/>
  <c r="I71" i="9" s="1"/>
  <c r="J48" i="9"/>
  <c r="H41" i="9"/>
  <c r="H69" i="9" s="1"/>
  <c r="I38" i="9"/>
  <c r="J43" i="9"/>
  <c r="I46" i="9"/>
  <c r="I70" i="9" s="1"/>
  <c r="K33" i="9"/>
  <c r="J36" i="9"/>
  <c r="J68" i="9" s="1"/>
  <c r="J28" i="9"/>
  <c r="I31" i="9"/>
  <c r="I67" i="9" s="1"/>
  <c r="K23" i="9"/>
  <c r="J26" i="9"/>
  <c r="J66" i="9" s="1"/>
  <c r="J18" i="9"/>
  <c r="I21" i="9"/>
  <c r="I65" i="9" s="1"/>
  <c r="K13" i="9"/>
  <c r="J16" i="9"/>
  <c r="J64" i="9" s="1"/>
  <c r="J8" i="9"/>
  <c r="I11" i="9"/>
  <c r="I63" i="9" s="1"/>
  <c r="H11" i="7"/>
  <c r="H63" i="7" s="1"/>
  <c r="I8" i="7"/>
  <c r="I16" i="7"/>
  <c r="I64" i="7" s="1"/>
  <c r="J13" i="7"/>
  <c r="H21" i="7"/>
  <c r="H65" i="7" s="1"/>
  <c r="I18" i="7"/>
  <c r="I26" i="7"/>
  <c r="I66" i="7" s="1"/>
  <c r="J23" i="7"/>
  <c r="H31" i="7"/>
  <c r="H67" i="7" s="1"/>
  <c r="I28" i="7"/>
  <c r="I36" i="7"/>
  <c r="I68" i="7" s="1"/>
  <c r="J33" i="7"/>
  <c r="H46" i="7"/>
  <c r="H70" i="7" s="1"/>
  <c r="I43" i="7"/>
  <c r="G41" i="7"/>
  <c r="G69" i="7" s="1"/>
  <c r="H38" i="7"/>
  <c r="H52" i="7"/>
  <c r="H71" i="7" s="1"/>
  <c r="I48" i="7"/>
  <c r="J16" i="5"/>
  <c r="J64" i="5" s="1"/>
  <c r="I36" i="5"/>
  <c r="I68" i="5" s="1"/>
  <c r="J33" i="5"/>
  <c r="I26" i="5"/>
  <c r="I66" i="5" s="1"/>
  <c r="J23" i="5"/>
  <c r="H31" i="5"/>
  <c r="H67" i="5" s="1"/>
  <c r="I28" i="5"/>
  <c r="H46" i="5"/>
  <c r="H70" i="5" s="1"/>
  <c r="I43" i="5"/>
  <c r="H11" i="5"/>
  <c r="H63" i="5" s="1"/>
  <c r="I8" i="5"/>
  <c r="K16" i="5"/>
  <c r="K64" i="5" s="1"/>
  <c r="L13" i="5"/>
  <c r="H21" i="5"/>
  <c r="H65" i="5" s="1"/>
  <c r="I18" i="5"/>
  <c r="H52" i="5"/>
  <c r="H71" i="5" s="1"/>
  <c r="I48" i="5"/>
  <c r="G41" i="5"/>
  <c r="G69" i="5" s="1"/>
  <c r="H38" i="5"/>
  <c r="I28" i="3"/>
  <c r="I70" i="3" s="1"/>
  <c r="J24" i="3"/>
  <c r="H11" i="3"/>
  <c r="H67" i="3" s="1"/>
  <c r="I8" i="3"/>
  <c r="K16" i="3"/>
  <c r="K68" i="3" s="1"/>
  <c r="L13" i="3"/>
  <c r="H22" i="3"/>
  <c r="H69" i="3" s="1"/>
  <c r="I18" i="3"/>
  <c r="H33" i="3"/>
  <c r="H71" i="3" s="1"/>
  <c r="I30" i="3"/>
  <c r="I38" i="3"/>
  <c r="I72" i="3" s="1"/>
  <c r="J35" i="3"/>
  <c r="H49" i="3"/>
  <c r="H74" i="3" s="1"/>
  <c r="I45" i="3"/>
  <c r="H56" i="3"/>
  <c r="H75" i="3" s="1"/>
  <c r="I51" i="3"/>
  <c r="G43" i="3"/>
  <c r="G73" i="3" s="1"/>
  <c r="H40" i="3"/>
  <c r="I11" i="1"/>
  <c r="I63" i="1" s="1"/>
  <c r="J8" i="1"/>
  <c r="H21" i="1"/>
  <c r="H65" i="1" s="1"/>
  <c r="I18" i="1"/>
  <c r="H31" i="1"/>
  <c r="H67" i="1" s="1"/>
  <c r="I28" i="1"/>
  <c r="H46" i="1"/>
  <c r="H70" i="1" s="1"/>
  <c r="I43" i="1"/>
  <c r="G16" i="1"/>
  <c r="G64" i="1" s="1"/>
  <c r="H13" i="1"/>
  <c r="G26" i="1"/>
  <c r="G66" i="1" s="1"/>
  <c r="H23" i="1"/>
  <c r="G36" i="1"/>
  <c r="G68" i="1" s="1"/>
  <c r="H33" i="1"/>
  <c r="H41" i="1"/>
  <c r="H69" i="1" s="1"/>
  <c r="I38" i="1"/>
  <c r="G52" i="1"/>
  <c r="G71" i="1" s="1"/>
  <c r="H48" i="1"/>
  <c r="K52" i="15" l="1"/>
  <c r="K71" i="15" s="1"/>
  <c r="L48" i="15"/>
  <c r="J41" i="15"/>
  <c r="J69" i="15" s="1"/>
  <c r="K38" i="15"/>
  <c r="L43" i="15"/>
  <c r="K46" i="15"/>
  <c r="K70" i="15" s="1"/>
  <c r="M33" i="15"/>
  <c r="M36" i="15" s="1"/>
  <c r="M68" i="15" s="1"/>
  <c r="L36" i="15"/>
  <c r="L68" i="15" s="1"/>
  <c r="L28" i="15"/>
  <c r="K31" i="15"/>
  <c r="K67" i="15" s="1"/>
  <c r="M23" i="15"/>
  <c r="M26" i="15" s="1"/>
  <c r="M66" i="15" s="1"/>
  <c r="L26" i="15"/>
  <c r="L66" i="15" s="1"/>
  <c r="L18" i="15"/>
  <c r="K21" i="15"/>
  <c r="K65" i="15" s="1"/>
  <c r="M13" i="15"/>
  <c r="M16" i="15" s="1"/>
  <c r="M64" i="15" s="1"/>
  <c r="L16" i="15"/>
  <c r="L64" i="15" s="1"/>
  <c r="L8" i="15"/>
  <c r="K11" i="15"/>
  <c r="K63" i="15" s="1"/>
  <c r="J41" i="13"/>
  <c r="J69" i="13" s="1"/>
  <c r="K38" i="13"/>
  <c r="K52" i="13"/>
  <c r="K71" i="13" s="1"/>
  <c r="L48" i="13"/>
  <c r="L18" i="13"/>
  <c r="K21" i="13"/>
  <c r="K65" i="13" s="1"/>
  <c r="L8" i="13"/>
  <c r="K11" i="13"/>
  <c r="K63" i="13" s="1"/>
  <c r="L43" i="13"/>
  <c r="K46" i="13"/>
  <c r="K70" i="13" s="1"/>
  <c r="M33" i="13"/>
  <c r="M36" i="13" s="1"/>
  <c r="M68" i="13" s="1"/>
  <c r="L36" i="13"/>
  <c r="L68" i="13" s="1"/>
  <c r="L28" i="13"/>
  <c r="K31" i="13"/>
  <c r="K67" i="13" s="1"/>
  <c r="M23" i="13"/>
  <c r="M26" i="13" s="1"/>
  <c r="M66" i="13" s="1"/>
  <c r="L26" i="13"/>
  <c r="L66" i="13" s="1"/>
  <c r="K54" i="11"/>
  <c r="K73" i="11" s="1"/>
  <c r="L50" i="11"/>
  <c r="J43" i="11"/>
  <c r="J71" i="11" s="1"/>
  <c r="K40" i="11"/>
  <c r="M35" i="11"/>
  <c r="M38" i="11" s="1"/>
  <c r="M70" i="11" s="1"/>
  <c r="L38" i="11"/>
  <c r="L70" i="11" s="1"/>
  <c r="L30" i="11"/>
  <c r="K33" i="11"/>
  <c r="K69" i="11" s="1"/>
  <c r="M25" i="11"/>
  <c r="M28" i="11" s="1"/>
  <c r="M68" i="11" s="1"/>
  <c r="L28" i="11"/>
  <c r="L68" i="11" s="1"/>
  <c r="L20" i="11"/>
  <c r="K23" i="11"/>
  <c r="K67" i="11" s="1"/>
  <c r="M14" i="11"/>
  <c r="M18" i="11" s="1"/>
  <c r="M66" i="11" s="1"/>
  <c r="L18" i="11"/>
  <c r="L66" i="11" s="1"/>
  <c r="L8" i="11"/>
  <c r="K12" i="11"/>
  <c r="K65" i="11" s="1"/>
  <c r="L45" i="11"/>
  <c r="K48" i="11"/>
  <c r="K72" i="11" s="1"/>
  <c r="J11" i="9"/>
  <c r="J63" i="9" s="1"/>
  <c r="K8" i="9"/>
  <c r="K16" i="9"/>
  <c r="K64" i="9" s="1"/>
  <c r="L13" i="9"/>
  <c r="J21" i="9"/>
  <c r="J65" i="9" s="1"/>
  <c r="K18" i="9"/>
  <c r="K26" i="9"/>
  <c r="K66" i="9" s="1"/>
  <c r="L23" i="9"/>
  <c r="J31" i="9"/>
  <c r="J67" i="9" s="1"/>
  <c r="K28" i="9"/>
  <c r="K36" i="9"/>
  <c r="K68" i="9" s="1"/>
  <c r="L33" i="9"/>
  <c r="J46" i="9"/>
  <c r="J70" i="9" s="1"/>
  <c r="K43" i="9"/>
  <c r="I41" i="9"/>
  <c r="I69" i="9" s="1"/>
  <c r="J38" i="9"/>
  <c r="J52" i="9"/>
  <c r="J71" i="9" s="1"/>
  <c r="K48" i="9"/>
  <c r="I52" i="7"/>
  <c r="I71" i="7" s="1"/>
  <c r="J48" i="7"/>
  <c r="H41" i="7"/>
  <c r="H69" i="7" s="1"/>
  <c r="I38" i="7"/>
  <c r="J43" i="7"/>
  <c r="I46" i="7"/>
  <c r="I70" i="7" s="1"/>
  <c r="K33" i="7"/>
  <c r="J36" i="7"/>
  <c r="J68" i="7" s="1"/>
  <c r="J28" i="7"/>
  <c r="I31" i="7"/>
  <c r="I67" i="7" s="1"/>
  <c r="K23" i="7"/>
  <c r="J26" i="7"/>
  <c r="J66" i="7" s="1"/>
  <c r="J18" i="7"/>
  <c r="I21" i="7"/>
  <c r="I65" i="7" s="1"/>
  <c r="K13" i="7"/>
  <c r="J16" i="7"/>
  <c r="J64" i="7" s="1"/>
  <c r="J8" i="7"/>
  <c r="I11" i="7"/>
  <c r="I63" i="7" s="1"/>
  <c r="H41" i="5"/>
  <c r="H69" i="5" s="1"/>
  <c r="I38" i="5"/>
  <c r="I52" i="5"/>
  <c r="I71" i="5" s="1"/>
  <c r="J48" i="5"/>
  <c r="J18" i="5"/>
  <c r="I21" i="5"/>
  <c r="I65" i="5" s="1"/>
  <c r="M13" i="5"/>
  <c r="M16" i="5" s="1"/>
  <c r="M64" i="5" s="1"/>
  <c r="L16" i="5"/>
  <c r="L64" i="5" s="1"/>
  <c r="J8" i="5"/>
  <c r="I11" i="5"/>
  <c r="I63" i="5" s="1"/>
  <c r="J43" i="5"/>
  <c r="I46" i="5"/>
  <c r="I70" i="5" s="1"/>
  <c r="J28" i="5"/>
  <c r="I31" i="5"/>
  <c r="I67" i="5" s="1"/>
  <c r="K23" i="5"/>
  <c r="J26" i="5"/>
  <c r="J66" i="5" s="1"/>
  <c r="K33" i="5"/>
  <c r="J36" i="5"/>
  <c r="J68" i="5" s="1"/>
  <c r="H43" i="3"/>
  <c r="H73" i="3" s="1"/>
  <c r="I40" i="3"/>
  <c r="I56" i="3"/>
  <c r="I75" i="3" s="1"/>
  <c r="J51" i="3"/>
  <c r="J45" i="3"/>
  <c r="I49" i="3"/>
  <c r="I74" i="3" s="1"/>
  <c r="K35" i="3"/>
  <c r="J38" i="3"/>
  <c r="J72" i="3" s="1"/>
  <c r="J30" i="3"/>
  <c r="I33" i="3"/>
  <c r="I71" i="3" s="1"/>
  <c r="J18" i="3"/>
  <c r="I22" i="3"/>
  <c r="I69" i="3" s="1"/>
  <c r="M13" i="3"/>
  <c r="M16" i="3" s="1"/>
  <c r="M68" i="3" s="1"/>
  <c r="L16" i="3"/>
  <c r="L68" i="3" s="1"/>
  <c r="J8" i="3"/>
  <c r="I11" i="3"/>
  <c r="I67" i="3" s="1"/>
  <c r="K24" i="3"/>
  <c r="J28" i="3"/>
  <c r="J70" i="3" s="1"/>
  <c r="H52" i="1"/>
  <c r="H71" i="1" s="1"/>
  <c r="I48" i="1"/>
  <c r="I41" i="1"/>
  <c r="I69" i="1" s="1"/>
  <c r="J38" i="1"/>
  <c r="I33" i="1"/>
  <c r="H36" i="1"/>
  <c r="H68" i="1" s="1"/>
  <c r="I23" i="1"/>
  <c r="H26" i="1"/>
  <c r="H66" i="1" s="1"/>
  <c r="H16" i="1"/>
  <c r="H64" i="1" s="1"/>
  <c r="I13" i="1"/>
  <c r="J43" i="1"/>
  <c r="I46" i="1"/>
  <c r="I70" i="1" s="1"/>
  <c r="J28" i="1"/>
  <c r="I31" i="1"/>
  <c r="I67" i="1" s="1"/>
  <c r="J18" i="1"/>
  <c r="I21" i="1"/>
  <c r="I65" i="1" s="1"/>
  <c r="J11" i="1"/>
  <c r="J63" i="1" s="1"/>
  <c r="K8" i="1"/>
  <c r="L11" i="15" l="1"/>
  <c r="L63" i="15" s="1"/>
  <c r="M8" i="15"/>
  <c r="M11" i="15" s="1"/>
  <c r="M63" i="15" s="1"/>
  <c r="L21" i="15"/>
  <c r="L65" i="15" s="1"/>
  <c r="M18" i="15"/>
  <c r="M21" i="15" s="1"/>
  <c r="M65" i="15" s="1"/>
  <c r="L31" i="15"/>
  <c r="L67" i="15" s="1"/>
  <c r="M28" i="15"/>
  <c r="M31" i="15" s="1"/>
  <c r="M67" i="15" s="1"/>
  <c r="L46" i="15"/>
  <c r="L70" i="15" s="1"/>
  <c r="M43" i="15"/>
  <c r="M46" i="15" s="1"/>
  <c r="M70" i="15" s="1"/>
  <c r="K41" i="15"/>
  <c r="K69" i="15" s="1"/>
  <c r="L38" i="15"/>
  <c r="L52" i="15"/>
  <c r="L71" i="15" s="1"/>
  <c r="M48" i="15"/>
  <c r="M52" i="15" s="1"/>
  <c r="M71" i="15" s="1"/>
  <c r="L31" i="13"/>
  <c r="L67" i="13" s="1"/>
  <c r="M28" i="13"/>
  <c r="M31" i="13" s="1"/>
  <c r="M67" i="13" s="1"/>
  <c r="L46" i="13"/>
  <c r="L70" i="13" s="1"/>
  <c r="M43" i="13"/>
  <c r="M46" i="13" s="1"/>
  <c r="M70" i="13" s="1"/>
  <c r="L11" i="13"/>
  <c r="L63" i="13" s="1"/>
  <c r="M8" i="13"/>
  <c r="M11" i="13" s="1"/>
  <c r="M63" i="13" s="1"/>
  <c r="L21" i="13"/>
  <c r="L65" i="13" s="1"/>
  <c r="M18" i="13"/>
  <c r="M21" i="13" s="1"/>
  <c r="M65" i="13" s="1"/>
  <c r="L52" i="13"/>
  <c r="L71" i="13" s="1"/>
  <c r="M48" i="13"/>
  <c r="M52" i="13" s="1"/>
  <c r="M71" i="13" s="1"/>
  <c r="K41" i="13"/>
  <c r="K69" i="13" s="1"/>
  <c r="L38" i="13"/>
  <c r="L48" i="11"/>
  <c r="L72" i="11" s="1"/>
  <c r="M45" i="11"/>
  <c r="M48" i="11" s="1"/>
  <c r="M72" i="11" s="1"/>
  <c r="L12" i="11"/>
  <c r="L65" i="11" s="1"/>
  <c r="M8" i="11"/>
  <c r="M12" i="11" s="1"/>
  <c r="M65" i="11" s="1"/>
  <c r="L23" i="11"/>
  <c r="L67" i="11" s="1"/>
  <c r="M20" i="11"/>
  <c r="M23" i="11" s="1"/>
  <c r="M67" i="11" s="1"/>
  <c r="L33" i="11"/>
  <c r="L69" i="11" s="1"/>
  <c r="M30" i="11"/>
  <c r="M33" i="11" s="1"/>
  <c r="M69" i="11" s="1"/>
  <c r="K43" i="11"/>
  <c r="K71" i="11" s="1"/>
  <c r="L40" i="11"/>
  <c r="L54" i="11"/>
  <c r="L73" i="11" s="1"/>
  <c r="M50" i="11"/>
  <c r="M54" i="11" s="1"/>
  <c r="M73" i="11" s="1"/>
  <c r="K52" i="9"/>
  <c r="K71" i="9" s="1"/>
  <c r="L48" i="9"/>
  <c r="J41" i="9"/>
  <c r="J69" i="9" s="1"/>
  <c r="K38" i="9"/>
  <c r="L43" i="9"/>
  <c r="K46" i="9"/>
  <c r="K70" i="9" s="1"/>
  <c r="M33" i="9"/>
  <c r="M36" i="9" s="1"/>
  <c r="M68" i="9" s="1"/>
  <c r="L36" i="9"/>
  <c r="L68" i="9" s="1"/>
  <c r="L28" i="9"/>
  <c r="K31" i="9"/>
  <c r="K67" i="9" s="1"/>
  <c r="M23" i="9"/>
  <c r="M26" i="9" s="1"/>
  <c r="M66" i="9" s="1"/>
  <c r="L26" i="9"/>
  <c r="L66" i="9" s="1"/>
  <c r="L18" i="9"/>
  <c r="K21" i="9"/>
  <c r="K65" i="9" s="1"/>
  <c r="M13" i="9"/>
  <c r="M16" i="9" s="1"/>
  <c r="M64" i="9" s="1"/>
  <c r="L16" i="9"/>
  <c r="L64" i="9" s="1"/>
  <c r="L8" i="9"/>
  <c r="K11" i="9"/>
  <c r="K63" i="9" s="1"/>
  <c r="I41" i="7"/>
  <c r="I69" i="7" s="1"/>
  <c r="J38" i="7"/>
  <c r="J52" i="7"/>
  <c r="J71" i="7" s="1"/>
  <c r="K48" i="7"/>
  <c r="J11" i="7"/>
  <c r="J63" i="7" s="1"/>
  <c r="K8" i="7"/>
  <c r="K16" i="7"/>
  <c r="K64" i="7" s="1"/>
  <c r="L13" i="7"/>
  <c r="J21" i="7"/>
  <c r="J65" i="7" s="1"/>
  <c r="K18" i="7"/>
  <c r="K26" i="7"/>
  <c r="K66" i="7" s="1"/>
  <c r="L23" i="7"/>
  <c r="J31" i="7"/>
  <c r="J67" i="7" s="1"/>
  <c r="K28" i="7"/>
  <c r="K36" i="7"/>
  <c r="K68" i="7" s="1"/>
  <c r="L33" i="7"/>
  <c r="J46" i="7"/>
  <c r="J70" i="7" s="1"/>
  <c r="K43" i="7"/>
  <c r="K36" i="5"/>
  <c r="K68" i="5" s="1"/>
  <c r="L33" i="5"/>
  <c r="K26" i="5"/>
  <c r="K66" i="5" s="1"/>
  <c r="L23" i="5"/>
  <c r="J31" i="5"/>
  <c r="J67" i="5" s="1"/>
  <c r="K28" i="5"/>
  <c r="J46" i="5"/>
  <c r="J70" i="5" s="1"/>
  <c r="K43" i="5"/>
  <c r="J11" i="5"/>
  <c r="J63" i="5" s="1"/>
  <c r="K8" i="5"/>
  <c r="J21" i="5"/>
  <c r="J65" i="5" s="1"/>
  <c r="K18" i="5"/>
  <c r="J52" i="5"/>
  <c r="J71" i="5" s="1"/>
  <c r="K48" i="5"/>
  <c r="I41" i="5"/>
  <c r="I69" i="5" s="1"/>
  <c r="J38" i="5"/>
  <c r="K28" i="3"/>
  <c r="K70" i="3" s="1"/>
  <c r="L24" i="3"/>
  <c r="J11" i="3"/>
  <c r="J67" i="3" s="1"/>
  <c r="K8" i="3"/>
  <c r="J22" i="3"/>
  <c r="J69" i="3" s="1"/>
  <c r="K18" i="3"/>
  <c r="J33" i="3"/>
  <c r="J71" i="3" s="1"/>
  <c r="K30" i="3"/>
  <c r="K38" i="3"/>
  <c r="K72" i="3" s="1"/>
  <c r="L35" i="3"/>
  <c r="J49" i="3"/>
  <c r="J74" i="3" s="1"/>
  <c r="K45" i="3"/>
  <c r="J56" i="3"/>
  <c r="J75" i="3" s="1"/>
  <c r="K51" i="3"/>
  <c r="I43" i="3"/>
  <c r="I73" i="3" s="1"/>
  <c r="J40" i="3"/>
  <c r="J21" i="1"/>
  <c r="J65" i="1" s="1"/>
  <c r="K18" i="1"/>
  <c r="J31" i="1"/>
  <c r="J67" i="1" s="1"/>
  <c r="K28" i="1"/>
  <c r="J46" i="1"/>
  <c r="J70" i="1" s="1"/>
  <c r="K43" i="1"/>
  <c r="I26" i="1"/>
  <c r="I66" i="1" s="1"/>
  <c r="J23" i="1"/>
  <c r="I36" i="1"/>
  <c r="I68" i="1" s="1"/>
  <c r="J33" i="1"/>
  <c r="L8" i="1"/>
  <c r="K11" i="1"/>
  <c r="K63" i="1" s="1"/>
  <c r="I16" i="1"/>
  <c r="I64" i="1" s="1"/>
  <c r="J13" i="1"/>
  <c r="J41" i="1"/>
  <c r="J69" i="1" s="1"/>
  <c r="K38" i="1"/>
  <c r="I52" i="1"/>
  <c r="I71" i="1" s="1"/>
  <c r="J48" i="1"/>
  <c r="L41" i="15" l="1"/>
  <c r="L69" i="15" s="1"/>
  <c r="M38" i="15"/>
  <c r="M41" i="15" s="1"/>
  <c r="M69" i="15" s="1"/>
  <c r="L41" i="13"/>
  <c r="L69" i="13" s="1"/>
  <c r="M38" i="13"/>
  <c r="M41" i="13" s="1"/>
  <c r="M69" i="13" s="1"/>
  <c r="L43" i="11"/>
  <c r="L71" i="11" s="1"/>
  <c r="M40" i="11"/>
  <c r="M43" i="11" s="1"/>
  <c r="M71" i="11" s="1"/>
  <c r="L11" i="9"/>
  <c r="L63" i="9" s="1"/>
  <c r="M8" i="9"/>
  <c r="M11" i="9" s="1"/>
  <c r="M63" i="9" s="1"/>
  <c r="L21" i="9"/>
  <c r="L65" i="9" s="1"/>
  <c r="M18" i="9"/>
  <c r="M21" i="9" s="1"/>
  <c r="M65" i="9" s="1"/>
  <c r="L31" i="9"/>
  <c r="L67" i="9" s="1"/>
  <c r="M28" i="9"/>
  <c r="M31" i="9" s="1"/>
  <c r="M67" i="9" s="1"/>
  <c r="L46" i="9"/>
  <c r="L70" i="9" s="1"/>
  <c r="M43" i="9"/>
  <c r="M46" i="9" s="1"/>
  <c r="M70" i="9" s="1"/>
  <c r="K41" i="9"/>
  <c r="K69" i="9" s="1"/>
  <c r="L38" i="9"/>
  <c r="L52" i="9"/>
  <c r="L71" i="9" s="1"/>
  <c r="M48" i="9"/>
  <c r="M52" i="9" s="1"/>
  <c r="M71" i="9" s="1"/>
  <c r="L43" i="7"/>
  <c r="K46" i="7"/>
  <c r="K70" i="7" s="1"/>
  <c r="M33" i="7"/>
  <c r="M36" i="7" s="1"/>
  <c r="M68" i="7" s="1"/>
  <c r="L36" i="7"/>
  <c r="L68" i="7" s="1"/>
  <c r="L28" i="7"/>
  <c r="K31" i="7"/>
  <c r="K67" i="7" s="1"/>
  <c r="M23" i="7"/>
  <c r="M26" i="7" s="1"/>
  <c r="M66" i="7" s="1"/>
  <c r="L26" i="7"/>
  <c r="L66" i="7" s="1"/>
  <c r="L18" i="7"/>
  <c r="K21" i="7"/>
  <c r="K65" i="7" s="1"/>
  <c r="M13" i="7"/>
  <c r="M16" i="7" s="1"/>
  <c r="M64" i="7" s="1"/>
  <c r="L16" i="7"/>
  <c r="L64" i="7" s="1"/>
  <c r="L8" i="7"/>
  <c r="K11" i="7"/>
  <c r="K63" i="7" s="1"/>
  <c r="K52" i="7"/>
  <c r="K71" i="7" s="1"/>
  <c r="L48" i="7"/>
  <c r="J41" i="7"/>
  <c r="J69" i="7" s="1"/>
  <c r="K38" i="7"/>
  <c r="J41" i="5"/>
  <c r="J69" i="5" s="1"/>
  <c r="K38" i="5"/>
  <c r="K52" i="5"/>
  <c r="K71" i="5" s="1"/>
  <c r="L48" i="5"/>
  <c r="L18" i="5"/>
  <c r="K21" i="5"/>
  <c r="K65" i="5" s="1"/>
  <c r="L8" i="5"/>
  <c r="K11" i="5"/>
  <c r="K63" i="5" s="1"/>
  <c r="L43" i="5"/>
  <c r="K46" i="5"/>
  <c r="K70" i="5" s="1"/>
  <c r="L28" i="5"/>
  <c r="K31" i="5"/>
  <c r="K67" i="5" s="1"/>
  <c r="M23" i="5"/>
  <c r="M26" i="5" s="1"/>
  <c r="M66" i="5" s="1"/>
  <c r="L26" i="5"/>
  <c r="L66" i="5" s="1"/>
  <c r="M33" i="5"/>
  <c r="M36" i="5" s="1"/>
  <c r="M68" i="5" s="1"/>
  <c r="L36" i="5"/>
  <c r="L68" i="5" s="1"/>
  <c r="J43" i="3"/>
  <c r="J73" i="3" s="1"/>
  <c r="K40" i="3"/>
  <c r="K56" i="3"/>
  <c r="K75" i="3" s="1"/>
  <c r="L51" i="3"/>
  <c r="L45" i="3"/>
  <c r="K49" i="3"/>
  <c r="K74" i="3" s="1"/>
  <c r="M35" i="3"/>
  <c r="M38" i="3" s="1"/>
  <c r="M72" i="3" s="1"/>
  <c r="L38" i="3"/>
  <c r="L72" i="3" s="1"/>
  <c r="L30" i="3"/>
  <c r="K33" i="3"/>
  <c r="K71" i="3" s="1"/>
  <c r="L18" i="3"/>
  <c r="K22" i="3"/>
  <c r="K69" i="3" s="1"/>
  <c r="L8" i="3"/>
  <c r="K11" i="3"/>
  <c r="K67" i="3" s="1"/>
  <c r="M24" i="3"/>
  <c r="M28" i="3" s="1"/>
  <c r="M70" i="3" s="1"/>
  <c r="L28" i="3"/>
  <c r="L70" i="3" s="1"/>
  <c r="M8" i="1"/>
  <c r="M11" i="1" s="1"/>
  <c r="M63" i="1" s="1"/>
  <c r="L11" i="1"/>
  <c r="L63" i="1" s="1"/>
  <c r="J52" i="1"/>
  <c r="J71" i="1" s="1"/>
  <c r="K48" i="1"/>
  <c r="K41" i="1"/>
  <c r="K69" i="1" s="1"/>
  <c r="L38" i="1"/>
  <c r="K13" i="1"/>
  <c r="J16" i="1"/>
  <c r="J64" i="1" s="1"/>
  <c r="K33" i="1"/>
  <c r="J36" i="1"/>
  <c r="J68" i="1" s="1"/>
  <c r="K23" i="1"/>
  <c r="J26" i="1"/>
  <c r="J66" i="1" s="1"/>
  <c r="L43" i="1"/>
  <c r="K46" i="1"/>
  <c r="K70" i="1" s="1"/>
  <c r="L28" i="1"/>
  <c r="K31" i="1"/>
  <c r="K67" i="1" s="1"/>
  <c r="L18" i="1"/>
  <c r="K21" i="1"/>
  <c r="K65" i="1" s="1"/>
  <c r="L41" i="9" l="1"/>
  <c r="L69" i="9" s="1"/>
  <c r="M38" i="9"/>
  <c r="M41" i="9" s="1"/>
  <c r="M69" i="9" s="1"/>
  <c r="L11" i="7"/>
  <c r="L63" i="7" s="1"/>
  <c r="M8" i="7"/>
  <c r="M11" i="7" s="1"/>
  <c r="M63" i="7" s="1"/>
  <c r="L21" i="7"/>
  <c r="L65" i="7" s="1"/>
  <c r="M18" i="7"/>
  <c r="M21" i="7" s="1"/>
  <c r="M65" i="7" s="1"/>
  <c r="L31" i="7"/>
  <c r="L67" i="7" s="1"/>
  <c r="M28" i="7"/>
  <c r="M31" i="7" s="1"/>
  <c r="M67" i="7" s="1"/>
  <c r="L46" i="7"/>
  <c r="L70" i="7" s="1"/>
  <c r="M43" i="7"/>
  <c r="M46" i="7" s="1"/>
  <c r="M70" i="7" s="1"/>
  <c r="K41" i="7"/>
  <c r="K69" i="7" s="1"/>
  <c r="L38" i="7"/>
  <c r="L52" i="7"/>
  <c r="L71" i="7" s="1"/>
  <c r="M48" i="7"/>
  <c r="M52" i="7" s="1"/>
  <c r="M71" i="7" s="1"/>
  <c r="L31" i="5"/>
  <c r="L67" i="5" s="1"/>
  <c r="M28" i="5"/>
  <c r="M31" i="5" s="1"/>
  <c r="M67" i="5" s="1"/>
  <c r="L46" i="5"/>
  <c r="L70" i="5" s="1"/>
  <c r="M43" i="5"/>
  <c r="M46" i="5" s="1"/>
  <c r="M70" i="5" s="1"/>
  <c r="L11" i="5"/>
  <c r="L63" i="5" s="1"/>
  <c r="M8" i="5"/>
  <c r="M11" i="5" s="1"/>
  <c r="M63" i="5" s="1"/>
  <c r="L21" i="5"/>
  <c r="L65" i="5" s="1"/>
  <c r="M18" i="5"/>
  <c r="M21" i="5" s="1"/>
  <c r="M65" i="5" s="1"/>
  <c r="L52" i="5"/>
  <c r="L71" i="5" s="1"/>
  <c r="M48" i="5"/>
  <c r="M52" i="5" s="1"/>
  <c r="M71" i="5" s="1"/>
  <c r="K41" i="5"/>
  <c r="K69" i="5" s="1"/>
  <c r="L38" i="5"/>
  <c r="L11" i="3"/>
  <c r="L67" i="3" s="1"/>
  <c r="M8" i="3"/>
  <c r="M11" i="3" s="1"/>
  <c r="M67" i="3" s="1"/>
  <c r="L22" i="3"/>
  <c r="L69" i="3" s="1"/>
  <c r="M18" i="3"/>
  <c r="M22" i="3" s="1"/>
  <c r="M69" i="3" s="1"/>
  <c r="L33" i="3"/>
  <c r="L71" i="3" s="1"/>
  <c r="M30" i="3"/>
  <c r="M33" i="3" s="1"/>
  <c r="M71" i="3" s="1"/>
  <c r="L49" i="3"/>
  <c r="L74" i="3" s="1"/>
  <c r="M45" i="3"/>
  <c r="M49" i="3" s="1"/>
  <c r="M74" i="3" s="1"/>
  <c r="L56" i="3"/>
  <c r="L75" i="3" s="1"/>
  <c r="M51" i="3"/>
  <c r="M56" i="3" s="1"/>
  <c r="M75" i="3" s="1"/>
  <c r="K43" i="3"/>
  <c r="K73" i="3" s="1"/>
  <c r="L40" i="3"/>
  <c r="L21" i="1"/>
  <c r="L65" i="1" s="1"/>
  <c r="M18" i="1"/>
  <c r="M21" i="1" s="1"/>
  <c r="M65" i="1" s="1"/>
  <c r="L31" i="1"/>
  <c r="L67" i="1" s="1"/>
  <c r="M28" i="1"/>
  <c r="M31" i="1" s="1"/>
  <c r="M67" i="1" s="1"/>
  <c r="L46" i="1"/>
  <c r="L70" i="1" s="1"/>
  <c r="M43" i="1"/>
  <c r="M46" i="1" s="1"/>
  <c r="M70" i="1" s="1"/>
  <c r="K26" i="1"/>
  <c r="K66" i="1" s="1"/>
  <c r="L23" i="1"/>
  <c r="K36" i="1"/>
  <c r="K68" i="1" s="1"/>
  <c r="L33" i="1"/>
  <c r="K16" i="1"/>
  <c r="K64" i="1" s="1"/>
  <c r="L13" i="1"/>
  <c r="L41" i="1"/>
  <c r="L69" i="1" s="1"/>
  <c r="M38" i="1"/>
  <c r="M41" i="1" s="1"/>
  <c r="M69" i="1" s="1"/>
  <c r="K52" i="1"/>
  <c r="K71" i="1" s="1"/>
  <c r="L48" i="1"/>
  <c r="L41" i="7" l="1"/>
  <c r="L69" i="7" s="1"/>
  <c r="M38" i="7"/>
  <c r="M41" i="7" s="1"/>
  <c r="M69" i="7" s="1"/>
  <c r="L41" i="5"/>
  <c r="L69" i="5" s="1"/>
  <c r="M38" i="5"/>
  <c r="M41" i="5" s="1"/>
  <c r="M69" i="5" s="1"/>
  <c r="L43" i="3"/>
  <c r="L73" i="3" s="1"/>
  <c r="M40" i="3"/>
  <c r="M43" i="3" s="1"/>
  <c r="M73" i="3" s="1"/>
  <c r="L52" i="1"/>
  <c r="L71" i="1" s="1"/>
  <c r="M48" i="1"/>
  <c r="M52" i="1" s="1"/>
  <c r="M71" i="1" s="1"/>
  <c r="L16" i="1"/>
  <c r="L64" i="1" s="1"/>
  <c r="M13" i="1"/>
  <c r="M16" i="1" s="1"/>
  <c r="M64" i="1" s="1"/>
  <c r="M33" i="1"/>
  <c r="M36" i="1" s="1"/>
  <c r="M68" i="1" s="1"/>
  <c r="L36" i="1"/>
  <c r="L68" i="1" s="1"/>
  <c r="M23" i="1"/>
  <c r="M26" i="1" s="1"/>
  <c r="M66" i="1" s="1"/>
  <c r="L26" i="1"/>
  <c r="L66" i="1" s="1"/>
</calcChain>
</file>

<file path=xl/sharedStrings.xml><?xml version="1.0" encoding="utf-8"?>
<sst xmlns="http://schemas.openxmlformats.org/spreadsheetml/2006/main" count="1118" uniqueCount="82">
  <si>
    <t>LOUISIANA PUBLIC SERVICE COMMISSION</t>
  </si>
  <si>
    <t>Residential  Rate  Comparison  -  Gas  Distribution  Systems</t>
  </si>
  <si>
    <t>1 CF (Cubic Feet) = approx. 1,000 BTUs</t>
  </si>
  <si>
    <t>Cost of Gas</t>
  </si>
  <si>
    <t>0 MCF</t>
  </si>
  <si>
    <t>1 MCF</t>
  </si>
  <si>
    <t>2 MCF</t>
  </si>
  <si>
    <t>3 MCF</t>
  </si>
  <si>
    <t>4 MCF</t>
  </si>
  <si>
    <t>5 MCF</t>
  </si>
  <si>
    <t>8 MCF</t>
  </si>
  <si>
    <t>10 MCF</t>
  </si>
  <si>
    <t>15 MCF</t>
  </si>
  <si>
    <t>20 MCF</t>
  </si>
  <si>
    <t>1 CCF = 100CF = 1 Therm = 100,000 BTUs</t>
  </si>
  <si>
    <t>$ / Mcf</t>
  </si>
  <si>
    <t>1 MCF = 1,000 CF = 10 CCFs = 10 Therms</t>
  </si>
  <si>
    <t>COMPANY</t>
  </si>
  <si>
    <t xml:space="preserve"> </t>
  </si>
  <si>
    <t>ATMOS-LGS</t>
  </si>
  <si>
    <t>Customer Charge @ $13.20</t>
  </si>
  <si>
    <t>Residential Schedule RS Effective 07/01/10</t>
  </si>
  <si>
    <t>Commodity Charge  (per MCF)</t>
  </si>
  <si>
    <t>Authority: Order U-28814 Consolidated</t>
  </si>
  <si>
    <t xml:space="preserve">Purchase Gas Adjustment (per MCF) </t>
  </si>
  <si>
    <t>Total</t>
  </si>
  <si>
    <t>ATMOS-TRANSLA</t>
  </si>
  <si>
    <t>Customer Charge @ $13.00</t>
  </si>
  <si>
    <t>Residential Schedule RS Effective 05/01/10</t>
  </si>
  <si>
    <t>Commodity Charge (per MCF)</t>
  </si>
  <si>
    <t>Purchase Gas Adjustment (per MCF)</t>
  </si>
  <si>
    <t>CENTERPOINT ENERGY ARKLA</t>
  </si>
  <si>
    <t>Customer Charge @ $10.00</t>
  </si>
  <si>
    <t>Residential Schedule RS Effective 12/01/10</t>
  </si>
  <si>
    <t>Authority: Order U-31714</t>
  </si>
  <si>
    <t xml:space="preserve">Rate listed does not inclued weather normalization </t>
  </si>
  <si>
    <t>CENTERPOINT ENERGY ENTEX</t>
  </si>
  <si>
    <t>Customer Charge @ $11.25</t>
  </si>
  <si>
    <t>Residential Schedule R-53 Effective 07/17/09</t>
  </si>
  <si>
    <t xml:space="preserve">Commodity Charge (per MCF)  </t>
  </si>
  <si>
    <t>Rate listed does not include weather normalization</t>
  </si>
  <si>
    <t>ENTERGY GULF STATES UTILITIES CO.</t>
  </si>
  <si>
    <t>Customer Charge @ $8.08</t>
  </si>
  <si>
    <t>Small General Service Schedule Effective 04/01/09</t>
  </si>
  <si>
    <t xml:space="preserve">Commodity Charge (per MCF) </t>
  </si>
  <si>
    <t>Authority: Order U-28035 Subdocket-C</t>
  </si>
  <si>
    <t>EVANGELINE GAS COMPANY, INC.</t>
  </si>
  <si>
    <t>Customer Charge @ $11.00</t>
  </si>
  <si>
    <t>Residential Schedule Effective 12/11/06</t>
  </si>
  <si>
    <t>Authority: Order U-28426</t>
  </si>
  <si>
    <t>LIVINGSTON GAS AND UTILITY CO.</t>
  </si>
  <si>
    <t>Customer Charge @ $14.94</t>
  </si>
  <si>
    <t>General Service Schedule Effective 12/3/04</t>
  </si>
  <si>
    <t>Commodity Charge (see rate schedules)</t>
  </si>
  <si>
    <t>Authority: Order U-27675</t>
  </si>
  <si>
    <t>PIERRE PART NATURAL GAS CO.,  INC.</t>
  </si>
  <si>
    <t>Customer Charge @ $12.84</t>
  </si>
  <si>
    <t>General Service Schedule Effective 7/27/09</t>
  </si>
  <si>
    <t>Authority: Order U-30830</t>
  </si>
  <si>
    <t>SOUTH COAST GAS COMPANY</t>
  </si>
  <si>
    <t>Customer Charge @ $9.76</t>
  </si>
  <si>
    <t>Residential Schedule RS Effective 9/21/07</t>
  </si>
  <si>
    <t xml:space="preserve">Authority: Order U-29765 </t>
  </si>
  <si>
    <t>Capital Surcharge @ $0.54</t>
  </si>
  <si>
    <t>ST. AMANT GAS COMPANY</t>
  </si>
  <si>
    <t>Residential Schedule Effective 2/20/09</t>
  </si>
  <si>
    <t>Authority: Order U-30618</t>
  </si>
  <si>
    <t>NOTE: Louisiana Sales tax changed to 0% in July 2003</t>
  </si>
  <si>
    <t>ENTERGY GULF STATE UTILITIES CO.</t>
  </si>
  <si>
    <t>January 2011</t>
  </si>
  <si>
    <t>February 2011</t>
  </si>
  <si>
    <t>Pipeline Safety Fee</t>
  </si>
  <si>
    <t>March 2011</t>
  </si>
  <si>
    <t>April 2011</t>
  </si>
  <si>
    <t>Residential Schedule RS Effective 04/01/11</t>
  </si>
  <si>
    <t>May 2011</t>
  </si>
  <si>
    <t>Small General Service Schedule Effective 05/02/11</t>
  </si>
  <si>
    <t>June 2011</t>
  </si>
  <si>
    <t>Pipeline Safety Inspection Fee</t>
  </si>
  <si>
    <t>July 2011</t>
  </si>
  <si>
    <t>Residential Schedule RS Effective 07/01/11</t>
  </si>
  <si>
    <t>August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</si>
</sst>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164" formatCode="&quot;$&quot;#,##0.0000"/>
    <numFmt numFmtId="165" formatCode="&quot;$&quot;#,##0.0000_);\(&quot;$&quot;#,##0.0000\)"/>
    <numFmt numFmtId="166" formatCode="&quot;$&quot;#,##0.000000_);\(&quot;$&quot;#,##0.000000\)"/>
    <numFmt numFmtId="167" formatCode="&quot;$&quot;#,##0.00"/>
  </numFmts>
  <fonts count="15" x14ac:knownFonts="1">
    <font>
      <sz val="10"/>
      <name val="Arial"/>
    </font>
    <font>
      <sz val="11"/>
      <color theme="1"/>
      <name val="Rockwell"/>
      <family val="2"/>
      <scheme val="minor"/>
    </font>
    <font>
      <b/>
      <sz val="18"/>
      <color theme="3"/>
      <name val="Rockwell"/>
      <family val="2"/>
      <scheme val="major"/>
    </font>
    <font>
      <b/>
      <sz val="11"/>
      <color theme="1"/>
      <name val="Rockwell"/>
      <family val="2"/>
      <scheme val="minor"/>
    </font>
    <font>
      <sz val="11"/>
      <color theme="0"/>
      <name val="Rockwell"/>
      <family val="2"/>
      <scheme val="minor"/>
    </font>
    <font>
      <b/>
      <sz val="26"/>
      <color theme="3"/>
      <name val="Rockwell"/>
      <family val="2"/>
      <scheme val="major"/>
    </font>
    <font>
      <sz val="16"/>
      <color theme="0"/>
      <name val="Rockwell"/>
      <family val="2"/>
      <scheme val="minor"/>
    </font>
    <font>
      <sz val="22"/>
      <color theme="0"/>
      <name val="Rockwell"/>
      <family val="2"/>
      <scheme val="minor"/>
    </font>
    <font>
      <sz val="16"/>
      <color theme="1"/>
      <name val="Rockwell"/>
      <family val="2"/>
      <scheme val="minor"/>
    </font>
    <font>
      <b/>
      <sz val="18"/>
      <color theme="1"/>
      <name val="Rockwell"/>
      <family val="1"/>
      <scheme val="minor"/>
    </font>
    <font>
      <b/>
      <sz val="18"/>
      <color theme="1"/>
      <name val="Rockwell"/>
      <family val="2"/>
      <scheme val="minor"/>
    </font>
    <font>
      <sz val="16"/>
      <name val="Rockwell"/>
      <family val="1"/>
      <scheme val="minor"/>
    </font>
    <font>
      <sz val="18"/>
      <color theme="0"/>
      <name val="Rockwell"/>
      <family val="2"/>
      <scheme val="minor"/>
    </font>
    <font>
      <sz val="24"/>
      <color theme="0"/>
      <name val="Rockwell"/>
      <family val="2"/>
      <scheme val="minor"/>
    </font>
    <font>
      <sz val="22"/>
      <color theme="1"/>
      <name val="Rockwel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8" fillId="3" borderId="0" applyProtection="0"/>
    <xf numFmtId="0" fontId="8" fillId="4" borderId="0" applyAlignment="0" applyProtection="0"/>
  </cellStyleXfs>
  <cellXfs count="48">
    <xf numFmtId="0" fontId="0" fillId="0" borderId="0" xfId="0"/>
    <xf numFmtId="7" fontId="8" fillId="6" borderId="0" xfId="5" applyNumberFormat="1" applyFont="1" applyFill="1" applyBorder="1" applyProtection="1"/>
    <xf numFmtId="0" fontId="5" fillId="7" borderId="0" xfId="1" applyFont="1" applyFill="1" applyBorder="1" applyAlignment="1" applyProtection="1">
      <alignment horizontal="centerContinuous"/>
    </xf>
    <xf numFmtId="0" fontId="5" fillId="7" borderId="0" xfId="1" applyFont="1" applyFill="1" applyBorder="1" applyAlignment="1">
      <alignment horizontal="centerContinuous"/>
    </xf>
    <xf numFmtId="0" fontId="5" fillId="7" borderId="0" xfId="1" applyFont="1" applyFill="1" applyBorder="1" applyAlignment="1" applyProtection="1">
      <alignment horizontal="centerContinuous"/>
      <protection locked="0"/>
    </xf>
    <xf numFmtId="0" fontId="6" fillId="8" borderId="0" xfId="6" applyFont="1" applyFill="1" applyBorder="1" applyProtection="1"/>
    <xf numFmtId="0" fontId="6" fillId="8" borderId="0" xfId="6" applyFont="1" applyFill="1" applyBorder="1" applyAlignment="1" applyProtection="1">
      <alignment horizontal="center"/>
    </xf>
    <xf numFmtId="0" fontId="12" fillId="8" borderId="0" xfId="6" applyFont="1" applyFill="1" applyBorder="1" applyAlignment="1" applyProtection="1">
      <alignment horizontal="center"/>
    </xf>
    <xf numFmtId="0" fontId="13" fillId="10" borderId="0" xfId="3" applyFont="1" applyFill="1" applyBorder="1"/>
    <xf numFmtId="0" fontId="4" fillId="10" borderId="0" xfId="3" applyFill="1" applyBorder="1"/>
    <xf numFmtId="7" fontId="4" fillId="10" borderId="0" xfId="3" applyNumberFormat="1" applyFill="1" applyBorder="1" applyProtection="1"/>
    <xf numFmtId="0" fontId="4" fillId="10" borderId="0" xfId="3" applyFill="1" applyBorder="1" applyProtection="1"/>
    <xf numFmtId="166" fontId="4" fillId="10" borderId="0" xfId="3" applyNumberFormat="1" applyFill="1" applyBorder="1" applyProtection="1"/>
    <xf numFmtId="0" fontId="4" fillId="10" borderId="0" xfId="3" applyFill="1" applyBorder="1" applyAlignment="1" applyProtection="1">
      <alignment horizontal="center"/>
    </xf>
    <xf numFmtId="165" fontId="4" fillId="10" borderId="0" xfId="3" applyNumberFormat="1" applyFill="1" applyBorder="1" applyProtection="1"/>
    <xf numFmtId="0" fontId="7" fillId="10" borderId="0" xfId="3" applyFont="1" applyFill="1" applyBorder="1"/>
    <xf numFmtId="7" fontId="7" fillId="10" borderId="0" xfId="3" applyNumberFormat="1" applyFont="1" applyFill="1" applyBorder="1" applyProtection="1"/>
    <xf numFmtId="0" fontId="8" fillId="11" borderId="0" xfId="5" applyFont="1" applyFill="1" applyBorder="1" applyProtection="1"/>
    <xf numFmtId="164" fontId="8" fillId="11" borderId="0" xfId="5" applyNumberFormat="1" applyFont="1" applyFill="1" applyBorder="1" applyProtection="1"/>
    <xf numFmtId="7" fontId="8" fillId="11" borderId="0" xfId="5" applyNumberFormat="1" applyFont="1" applyFill="1" applyBorder="1" applyProtection="1"/>
    <xf numFmtId="164" fontId="8" fillId="11" borderId="0" xfId="5" applyNumberFormat="1" applyFont="1" applyFill="1" applyBorder="1" applyProtection="1">
      <protection locked="0"/>
    </xf>
    <xf numFmtId="0" fontId="9" fillId="11" borderId="0" xfId="5" applyFont="1" applyFill="1" applyBorder="1" applyProtection="1"/>
    <xf numFmtId="165" fontId="10" fillId="11" borderId="1" xfId="2" applyNumberFormat="1" applyFont="1" applyFill="1" applyProtection="1"/>
    <xf numFmtId="7" fontId="10" fillId="11" borderId="1" xfId="2" applyNumberFormat="1" applyFont="1" applyFill="1" applyProtection="1"/>
    <xf numFmtId="164" fontId="8" fillId="11" borderId="0" xfId="5" applyNumberFormat="1" applyFont="1" applyFill="1" applyBorder="1" applyAlignment="1" applyProtection="1">
      <alignment horizontal="right"/>
    </xf>
    <xf numFmtId="7" fontId="8" fillId="11" borderId="0" xfId="5" applyNumberFormat="1" applyFont="1" applyFill="1" applyBorder="1" applyProtection="1">
      <protection locked="0"/>
    </xf>
    <xf numFmtId="164" fontId="8" fillId="11" borderId="0" xfId="5" applyNumberFormat="1" applyFont="1" applyFill="1" applyBorder="1" applyAlignment="1" applyProtection="1">
      <alignment horizontal="right"/>
      <protection locked="0"/>
    </xf>
    <xf numFmtId="0" fontId="8" fillId="11" borderId="0" xfId="8" applyFill="1" applyProtection="1"/>
    <xf numFmtId="164" fontId="8" fillId="11" borderId="0" xfId="8" applyNumberFormat="1" applyFill="1" applyProtection="1"/>
    <xf numFmtId="167" fontId="8" fillId="11" borderId="0" xfId="8" applyNumberFormat="1" applyFill="1" applyProtection="1"/>
    <xf numFmtId="164" fontId="8" fillId="11" borderId="0" xfId="8" applyNumberFormat="1" applyFill="1" applyProtection="1">
      <protection locked="0"/>
    </xf>
    <xf numFmtId="0" fontId="9" fillId="11" borderId="0" xfId="8" applyFont="1" applyFill="1" applyProtection="1"/>
    <xf numFmtId="164" fontId="10" fillId="11" borderId="1" xfId="2" applyNumberFormat="1" applyFont="1" applyFill="1" applyProtection="1"/>
    <xf numFmtId="167" fontId="10" fillId="11" borderId="1" xfId="2" applyNumberFormat="1" applyFont="1" applyFill="1" applyProtection="1"/>
    <xf numFmtId="0" fontId="10" fillId="11" borderId="0" xfId="8" applyFont="1" applyFill="1" applyProtection="1"/>
    <xf numFmtId="167" fontId="14" fillId="11" borderId="0" xfId="8" applyNumberFormat="1" applyFont="1" applyFill="1"/>
    <xf numFmtId="0" fontId="14" fillId="9" borderId="0" xfId="7" applyFont="1" applyFill="1" applyProtection="1"/>
    <xf numFmtId="0" fontId="14" fillId="9" borderId="0" xfId="7" applyFont="1" applyFill="1"/>
    <xf numFmtId="0" fontId="8" fillId="9" borderId="0" xfId="7" applyFill="1" applyProtection="1"/>
    <xf numFmtId="0" fontId="8" fillId="9" borderId="0" xfId="7" applyFill="1"/>
    <xf numFmtId="0" fontId="11" fillId="9" borderId="0" xfId="0" applyFont="1" applyFill="1"/>
    <xf numFmtId="0" fontId="8" fillId="9" borderId="0" xfId="4" applyFont="1" applyFill="1" applyBorder="1" applyProtection="1"/>
    <xf numFmtId="0" fontId="8" fillId="9" borderId="0" xfId="4" applyFont="1" applyFill="1" applyBorder="1" applyProtection="1">
      <protection locked="0"/>
    </xf>
    <xf numFmtId="0" fontId="8" fillId="9" borderId="0" xfId="4" applyFont="1" applyFill="1" applyBorder="1"/>
    <xf numFmtId="37" fontId="8" fillId="9" borderId="0" xfId="4" applyNumberFormat="1" applyFont="1" applyFill="1" applyBorder="1" applyProtection="1"/>
    <xf numFmtId="0" fontId="8" fillId="9" borderId="0" xfId="4" applyFont="1" applyFill="1" applyBorder="1" applyAlignment="1">
      <alignment wrapText="1"/>
    </xf>
    <xf numFmtId="0" fontId="5" fillId="7" borderId="0" xfId="1" applyFont="1" applyFill="1" applyBorder="1" applyAlignment="1" applyProtection="1">
      <alignment horizontal="center"/>
    </xf>
    <xf numFmtId="49" fontId="5" fillId="7" borderId="0" xfId="1" applyNumberFormat="1" applyFont="1" applyFill="1" applyBorder="1" applyAlignment="1" applyProtection="1">
      <alignment horizontal="center"/>
      <protection locked="0"/>
    </xf>
  </cellXfs>
  <cellStyles count="9">
    <cellStyle name="40% - Accent1" xfId="4" builtinId="31"/>
    <cellStyle name="40% - Accent2" xfId="5" builtinId="35"/>
    <cellStyle name="Accent1" xfId="3" builtinId="29"/>
    <cellStyle name="Accent4" xfId="6" builtinId="41"/>
    <cellStyle name="Bill Comparison Company" xfId="7"/>
    <cellStyle name="Bill Comparison Information" xfId="8"/>
    <cellStyle name="Normal" xfId="0" builtinId="0"/>
    <cellStyle name="Title" xfId="1" builtinId="15"/>
    <cellStyle name="Total" xfId="2" builtin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10" Type="http://schemas.openxmlformats.org/officeDocument/2006/relationships/chartsheet" Target="chartsheets/sheet5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2"/>
          <c:order val="0"/>
          <c:tx>
            <c:v>0 MCF</c:v>
          </c:tx>
          <c:invertIfNegative val="0"/>
          <c:cat>
            <c:strRef>
              <c:f>'January 2011'!$A$63:$A$72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'January 2011'!$D$63:$D$72</c:f>
              <c:numCache>
                <c:formatCode>"$"#,##0.00</c:formatCode>
                <c:ptCount val="10"/>
                <c:pt idx="0">
                  <c:v>13.2</c:v>
                </c:pt>
                <c:pt idx="1">
                  <c:v>13</c:v>
                </c:pt>
                <c:pt idx="2">
                  <c:v>10</c:v>
                </c:pt>
                <c:pt idx="3">
                  <c:v>11.25</c:v>
                </c:pt>
                <c:pt idx="4">
                  <c:v>8.08</c:v>
                </c:pt>
                <c:pt idx="5">
                  <c:v>11</c:v>
                </c:pt>
                <c:pt idx="6">
                  <c:v>14.94</c:v>
                </c:pt>
                <c:pt idx="7">
                  <c:v>12.84</c:v>
                </c:pt>
                <c:pt idx="8">
                  <c:v>10.3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v>1 MCF</c:v>
          </c:tx>
          <c:invertIfNegative val="0"/>
          <c:cat>
            <c:strRef>
              <c:f>'January 2011'!$A$63:$A$72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'January 2011'!$E$63:$E$72</c:f>
              <c:numCache>
                <c:formatCode>"$"#,##0.00</c:formatCode>
                <c:ptCount val="10"/>
                <c:pt idx="0">
                  <c:v>21.444399999999998</c:v>
                </c:pt>
                <c:pt idx="1">
                  <c:v>21.6236</c:v>
                </c:pt>
                <c:pt idx="2">
                  <c:v>18.584</c:v>
                </c:pt>
                <c:pt idx="3">
                  <c:v>18.491599999999998</c:v>
                </c:pt>
                <c:pt idx="4">
                  <c:v>16.690300000000001</c:v>
                </c:pt>
                <c:pt idx="5">
                  <c:v>18.358899999999998</c:v>
                </c:pt>
                <c:pt idx="6">
                  <c:v>20.035799999999998</c:v>
                </c:pt>
                <c:pt idx="7">
                  <c:v>17.9236</c:v>
                </c:pt>
                <c:pt idx="8">
                  <c:v>17.280799999999999</c:v>
                </c:pt>
                <c:pt idx="9">
                  <c:v>10.9046</c:v>
                </c:pt>
              </c:numCache>
            </c:numRef>
          </c:val>
        </c:ser>
        <c:ser>
          <c:idx val="1"/>
          <c:order val="2"/>
          <c:tx>
            <c:v>5 MCF</c:v>
          </c:tx>
          <c:invertIfNegative val="0"/>
          <c:cat>
            <c:strRef>
              <c:f>'January 2011'!$A$63:$A$72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'January 2011'!$I$63:$I$72</c:f>
              <c:numCache>
                <c:formatCode>"$"#,##0.00</c:formatCode>
                <c:ptCount val="10"/>
                <c:pt idx="0">
                  <c:v>54.421999999999997</c:v>
                </c:pt>
                <c:pt idx="1">
                  <c:v>56.117999999999995</c:v>
                </c:pt>
                <c:pt idx="2">
                  <c:v>52.92</c:v>
                </c:pt>
                <c:pt idx="3">
                  <c:v>47.457999999999998</c:v>
                </c:pt>
                <c:pt idx="4">
                  <c:v>51.131500000000003</c:v>
                </c:pt>
                <c:pt idx="5">
                  <c:v>47.794499999999999</c:v>
                </c:pt>
                <c:pt idx="6">
                  <c:v>48.069000000000003</c:v>
                </c:pt>
                <c:pt idx="7">
                  <c:v>38.258000000000003</c:v>
                </c:pt>
                <c:pt idx="8">
                  <c:v>45.204000000000001</c:v>
                </c:pt>
                <c:pt idx="9">
                  <c:v>54.522999999999996</c:v>
                </c:pt>
              </c:numCache>
            </c:numRef>
          </c:val>
        </c:ser>
        <c:ser>
          <c:idx val="3"/>
          <c:order val="3"/>
          <c:tx>
            <c:v>10 MCF</c:v>
          </c:tx>
          <c:invertIfNegative val="0"/>
          <c:cat>
            <c:strRef>
              <c:f>'January 2011'!$A$63:$A$72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'January 2011'!$K$63:$K$72</c:f>
              <c:numCache>
                <c:formatCode>"$"#,##0.00</c:formatCode>
                <c:ptCount val="10"/>
                <c:pt idx="0">
                  <c:v>95.644000000000005</c:v>
                </c:pt>
                <c:pt idx="1">
                  <c:v>99.23599999999999</c:v>
                </c:pt>
                <c:pt idx="2">
                  <c:v>95.84</c:v>
                </c:pt>
                <c:pt idx="3">
                  <c:v>83.665999999999997</c:v>
                </c:pt>
                <c:pt idx="4">
                  <c:v>94.182999999999993</c:v>
                </c:pt>
                <c:pt idx="5">
                  <c:v>84.588999999999999</c:v>
                </c:pt>
                <c:pt idx="6">
                  <c:v>81.74799999999999</c:v>
                </c:pt>
                <c:pt idx="7">
                  <c:v>63.676000000000002</c:v>
                </c:pt>
                <c:pt idx="8">
                  <c:v>80.108000000000004</c:v>
                </c:pt>
                <c:pt idx="9">
                  <c:v>109.04599999999999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724288"/>
        <c:axId val="77726080"/>
        <c:axId val="0"/>
      </c:bar3DChart>
      <c:catAx>
        <c:axId val="77724288"/>
        <c:scaling>
          <c:orientation val="minMax"/>
        </c:scaling>
        <c:delete val="0"/>
        <c:axPos val="l"/>
        <c:majorTickMark val="out"/>
        <c:minorTickMark val="none"/>
        <c:tickLblPos val="nextTo"/>
        <c:crossAx val="77726080"/>
        <c:crosses val="autoZero"/>
        <c:auto val="1"/>
        <c:lblAlgn val="ctr"/>
        <c:lblOffset val="100"/>
        <c:noMultiLvlLbl val="0"/>
      </c:catAx>
      <c:valAx>
        <c:axId val="77726080"/>
        <c:scaling>
          <c:orientation val="minMax"/>
        </c:scaling>
        <c:delete val="0"/>
        <c:axPos val="b"/>
        <c:majorGridlines/>
        <c:numFmt formatCode="&quot;$&quot;#,##0.00" sourceLinked="1"/>
        <c:majorTickMark val="out"/>
        <c:minorTickMark val="none"/>
        <c:tickLblPos val="nextTo"/>
        <c:crossAx val="777242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2"/>
          <c:order val="0"/>
          <c:tx>
            <c:v>0 MCF</c:v>
          </c:tx>
          <c:invertIfNegative val="0"/>
          <c:cat>
            <c:strRef>
              <c:f>'February 2011'!$A$67:$A$76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'February 2011'!$D$67:$D$76</c:f>
              <c:numCache>
                <c:formatCode>"$"#,##0.00</c:formatCode>
                <c:ptCount val="10"/>
                <c:pt idx="0">
                  <c:v>13.2</c:v>
                </c:pt>
                <c:pt idx="1">
                  <c:v>13</c:v>
                </c:pt>
                <c:pt idx="2">
                  <c:v>10.8</c:v>
                </c:pt>
                <c:pt idx="3">
                  <c:v>12.31</c:v>
                </c:pt>
                <c:pt idx="4">
                  <c:v>8.08</c:v>
                </c:pt>
                <c:pt idx="5">
                  <c:v>11</c:v>
                </c:pt>
                <c:pt idx="6">
                  <c:v>14.94</c:v>
                </c:pt>
                <c:pt idx="7">
                  <c:v>13.61</c:v>
                </c:pt>
                <c:pt idx="8">
                  <c:v>11.56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v>1 MCF</c:v>
          </c:tx>
          <c:invertIfNegative val="0"/>
          <c:cat>
            <c:strRef>
              <c:f>'February 2011'!$A$67:$A$76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'February 2011'!$E$67:$E$76</c:f>
              <c:numCache>
                <c:formatCode>"$"#,##0.00</c:formatCode>
                <c:ptCount val="10"/>
                <c:pt idx="0">
                  <c:v>21.440099999999997</c:v>
                </c:pt>
                <c:pt idx="1">
                  <c:v>21.646000000000001</c:v>
                </c:pt>
                <c:pt idx="2">
                  <c:v>19.261600000000001</c:v>
                </c:pt>
                <c:pt idx="3">
                  <c:v>19.616500000000002</c:v>
                </c:pt>
                <c:pt idx="4">
                  <c:v>16.983499999999999</c:v>
                </c:pt>
                <c:pt idx="5">
                  <c:v>18.2361</c:v>
                </c:pt>
                <c:pt idx="6">
                  <c:v>20.296399999999998</c:v>
                </c:pt>
                <c:pt idx="7">
                  <c:v>19.643000000000001</c:v>
                </c:pt>
                <c:pt idx="8">
                  <c:v>18.6416</c:v>
                </c:pt>
                <c:pt idx="9">
                  <c:v>11.8681</c:v>
                </c:pt>
              </c:numCache>
            </c:numRef>
          </c:val>
        </c:ser>
        <c:ser>
          <c:idx val="1"/>
          <c:order val="2"/>
          <c:tx>
            <c:v>5 MCF</c:v>
          </c:tx>
          <c:invertIfNegative val="0"/>
          <c:cat>
            <c:strRef>
              <c:f>'February 2011'!$A$67:$A$76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'February 2011'!$I$67:$I$76</c:f>
              <c:numCache>
                <c:formatCode>"$"#,##0.00</c:formatCode>
                <c:ptCount val="10"/>
                <c:pt idx="0">
                  <c:v>54.400499999999994</c:v>
                </c:pt>
                <c:pt idx="1">
                  <c:v>56.230000000000004</c:v>
                </c:pt>
                <c:pt idx="2">
                  <c:v>53.108000000000004</c:v>
                </c:pt>
                <c:pt idx="3">
                  <c:v>48.842500000000001</c:v>
                </c:pt>
                <c:pt idx="4">
                  <c:v>52.597500000000004</c:v>
                </c:pt>
                <c:pt idx="5">
                  <c:v>47.180500000000002</c:v>
                </c:pt>
                <c:pt idx="6">
                  <c:v>49.372</c:v>
                </c:pt>
                <c:pt idx="7">
                  <c:v>43.774999999999999</c:v>
                </c:pt>
                <c:pt idx="8">
                  <c:v>46.968000000000004</c:v>
                </c:pt>
                <c:pt idx="9">
                  <c:v>59.340499999999999</c:v>
                </c:pt>
              </c:numCache>
            </c:numRef>
          </c:val>
        </c:ser>
        <c:ser>
          <c:idx val="3"/>
          <c:order val="3"/>
          <c:tx>
            <c:v>10 MCF</c:v>
          </c:tx>
          <c:invertIfNegative val="0"/>
          <c:cat>
            <c:strRef>
              <c:f>'February 2011'!$A$67:$A$76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'February 2011'!$K$67:$K$76</c:f>
              <c:numCache>
                <c:formatCode>"$"#,##0.00</c:formatCode>
                <c:ptCount val="10"/>
                <c:pt idx="0">
                  <c:v>95.600999999999999</c:v>
                </c:pt>
                <c:pt idx="1">
                  <c:v>99.460000000000008</c:v>
                </c:pt>
                <c:pt idx="2">
                  <c:v>95.416000000000011</c:v>
                </c:pt>
                <c:pt idx="3">
                  <c:v>85.375</c:v>
                </c:pt>
                <c:pt idx="4">
                  <c:v>97.115000000000009</c:v>
                </c:pt>
                <c:pt idx="5">
                  <c:v>83.361000000000004</c:v>
                </c:pt>
                <c:pt idx="6">
                  <c:v>84.353999999999999</c:v>
                </c:pt>
                <c:pt idx="7">
                  <c:v>73.94</c:v>
                </c:pt>
                <c:pt idx="8">
                  <c:v>82.376000000000005</c:v>
                </c:pt>
                <c:pt idx="9">
                  <c:v>118.681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868032"/>
        <c:axId val="77873920"/>
        <c:axId val="0"/>
      </c:bar3DChart>
      <c:catAx>
        <c:axId val="77868032"/>
        <c:scaling>
          <c:orientation val="minMax"/>
        </c:scaling>
        <c:delete val="0"/>
        <c:axPos val="l"/>
        <c:majorTickMark val="out"/>
        <c:minorTickMark val="none"/>
        <c:tickLblPos val="nextTo"/>
        <c:crossAx val="77873920"/>
        <c:crosses val="autoZero"/>
        <c:auto val="1"/>
        <c:lblAlgn val="ctr"/>
        <c:lblOffset val="100"/>
        <c:noMultiLvlLbl val="0"/>
      </c:catAx>
      <c:valAx>
        <c:axId val="77873920"/>
        <c:scaling>
          <c:orientation val="minMax"/>
        </c:scaling>
        <c:delete val="0"/>
        <c:axPos val="b"/>
        <c:majorGridlines/>
        <c:numFmt formatCode="&quot;$&quot;#,##0.00" sourceLinked="1"/>
        <c:majorTickMark val="out"/>
        <c:minorTickMark val="none"/>
        <c:tickLblPos val="nextTo"/>
        <c:crossAx val="778680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2"/>
          <c:order val="0"/>
          <c:tx>
            <c:v>0 MCF</c:v>
          </c:tx>
          <c:invertIfNegative val="0"/>
          <c:cat>
            <c:strRef>
              <c:f>'March 2011'!$A$63:$A$72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'March 2011'!$D$63:$D$72</c:f>
              <c:numCache>
                <c:formatCode>"$"#,##0.00</c:formatCode>
                <c:ptCount val="10"/>
                <c:pt idx="0">
                  <c:v>13.2</c:v>
                </c:pt>
                <c:pt idx="1">
                  <c:v>13</c:v>
                </c:pt>
                <c:pt idx="2">
                  <c:v>10</c:v>
                </c:pt>
                <c:pt idx="3">
                  <c:v>11.25</c:v>
                </c:pt>
                <c:pt idx="4">
                  <c:v>8.08</c:v>
                </c:pt>
                <c:pt idx="5">
                  <c:v>11</c:v>
                </c:pt>
                <c:pt idx="6">
                  <c:v>14.94</c:v>
                </c:pt>
                <c:pt idx="7">
                  <c:v>12.84</c:v>
                </c:pt>
                <c:pt idx="8">
                  <c:v>10.3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v>1 MCF</c:v>
          </c:tx>
          <c:invertIfNegative val="0"/>
          <c:cat>
            <c:strRef>
              <c:f>'March 2011'!$A$63:$A$72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'March 2011'!$E$63:$E$72</c:f>
              <c:numCache>
                <c:formatCode>"$"#,##0.00</c:formatCode>
                <c:ptCount val="10"/>
                <c:pt idx="0">
                  <c:v>21.1843</c:v>
                </c:pt>
                <c:pt idx="1">
                  <c:v>21.588000000000001</c:v>
                </c:pt>
                <c:pt idx="2">
                  <c:v>19.204599999999999</c:v>
                </c:pt>
                <c:pt idx="3">
                  <c:v>18.5092</c:v>
                </c:pt>
                <c:pt idx="4">
                  <c:v>16.542999999999999</c:v>
                </c:pt>
                <c:pt idx="5">
                  <c:v>18.392499999999998</c:v>
                </c:pt>
                <c:pt idx="6">
                  <c:v>20.357399999999998</c:v>
                </c:pt>
                <c:pt idx="7">
                  <c:v>18.7362</c:v>
                </c:pt>
                <c:pt idx="8">
                  <c:v>15.108599999999999</c:v>
                </c:pt>
                <c:pt idx="9">
                  <c:v>11.8157</c:v>
                </c:pt>
              </c:numCache>
            </c:numRef>
          </c:val>
        </c:ser>
        <c:ser>
          <c:idx val="1"/>
          <c:order val="2"/>
          <c:tx>
            <c:v>5 MCF</c:v>
          </c:tx>
          <c:invertIfNegative val="0"/>
          <c:cat>
            <c:strRef>
              <c:f>'March 2011'!$A$63:$A$72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'March 2011'!$I$63:$I$72</c:f>
              <c:numCache>
                <c:formatCode>"$"#,##0.00</c:formatCode>
                <c:ptCount val="10"/>
                <c:pt idx="0">
                  <c:v>53.121499999999997</c:v>
                </c:pt>
                <c:pt idx="1">
                  <c:v>55.94</c:v>
                </c:pt>
                <c:pt idx="2">
                  <c:v>56.022999999999996</c:v>
                </c:pt>
                <c:pt idx="3">
                  <c:v>47.545999999999999</c:v>
                </c:pt>
                <c:pt idx="4">
                  <c:v>50.395000000000003</c:v>
                </c:pt>
                <c:pt idx="5">
                  <c:v>47.962499999999999</c:v>
                </c:pt>
                <c:pt idx="6">
                  <c:v>49.677</c:v>
                </c:pt>
                <c:pt idx="7">
                  <c:v>42.320999999999998</c:v>
                </c:pt>
                <c:pt idx="8">
                  <c:v>34.343000000000004</c:v>
                </c:pt>
                <c:pt idx="9">
                  <c:v>59.078499999999998</c:v>
                </c:pt>
              </c:numCache>
            </c:numRef>
          </c:val>
        </c:ser>
        <c:ser>
          <c:idx val="3"/>
          <c:order val="3"/>
          <c:tx>
            <c:v>10 MCF</c:v>
          </c:tx>
          <c:invertIfNegative val="0"/>
          <c:cat>
            <c:strRef>
              <c:f>'March 2011'!$A$63:$A$72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'March 2011'!$K$63:$K$72</c:f>
              <c:numCache>
                <c:formatCode>"$"#,##0.00</c:formatCode>
                <c:ptCount val="10"/>
                <c:pt idx="0">
                  <c:v>93.043000000000006</c:v>
                </c:pt>
                <c:pt idx="1">
                  <c:v>98.88</c:v>
                </c:pt>
                <c:pt idx="2">
                  <c:v>102.04599999999999</c:v>
                </c:pt>
                <c:pt idx="3">
                  <c:v>83.841999999999999</c:v>
                </c:pt>
                <c:pt idx="4">
                  <c:v>92.710000000000008</c:v>
                </c:pt>
                <c:pt idx="5">
                  <c:v>84.924999999999997</c:v>
                </c:pt>
                <c:pt idx="6">
                  <c:v>84.963999999999999</c:v>
                </c:pt>
                <c:pt idx="7">
                  <c:v>71.801999999999992</c:v>
                </c:pt>
                <c:pt idx="8">
                  <c:v>58.385999999999996</c:v>
                </c:pt>
                <c:pt idx="9">
                  <c:v>118.157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113600"/>
        <c:axId val="79127680"/>
        <c:axId val="0"/>
      </c:bar3DChart>
      <c:catAx>
        <c:axId val="79113600"/>
        <c:scaling>
          <c:orientation val="minMax"/>
        </c:scaling>
        <c:delete val="0"/>
        <c:axPos val="l"/>
        <c:majorTickMark val="out"/>
        <c:minorTickMark val="none"/>
        <c:tickLblPos val="nextTo"/>
        <c:crossAx val="79127680"/>
        <c:crosses val="autoZero"/>
        <c:auto val="1"/>
        <c:lblAlgn val="ctr"/>
        <c:lblOffset val="100"/>
        <c:noMultiLvlLbl val="0"/>
      </c:catAx>
      <c:valAx>
        <c:axId val="79127680"/>
        <c:scaling>
          <c:orientation val="minMax"/>
        </c:scaling>
        <c:delete val="0"/>
        <c:axPos val="b"/>
        <c:majorGridlines/>
        <c:numFmt formatCode="&quot;$&quot;#,##0.00" sourceLinked="1"/>
        <c:majorTickMark val="out"/>
        <c:minorTickMark val="none"/>
        <c:tickLblPos val="nextTo"/>
        <c:crossAx val="791136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2"/>
          <c:order val="0"/>
          <c:tx>
            <c:v>0 MCF</c:v>
          </c:tx>
          <c:invertIfNegative val="0"/>
          <c:cat>
            <c:strRef>
              <c:f>'April 2011'!$A$63:$A$72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'April 2011'!$D$63:$D$72</c:f>
              <c:numCache>
                <c:formatCode>"$"#,##0.00</c:formatCode>
                <c:ptCount val="10"/>
                <c:pt idx="0">
                  <c:v>13.2</c:v>
                </c:pt>
                <c:pt idx="1">
                  <c:v>13</c:v>
                </c:pt>
                <c:pt idx="2">
                  <c:v>10</c:v>
                </c:pt>
                <c:pt idx="3">
                  <c:v>11.25</c:v>
                </c:pt>
                <c:pt idx="4">
                  <c:v>8.08</c:v>
                </c:pt>
                <c:pt idx="5">
                  <c:v>11</c:v>
                </c:pt>
                <c:pt idx="6">
                  <c:v>14.94</c:v>
                </c:pt>
                <c:pt idx="7">
                  <c:v>12.84</c:v>
                </c:pt>
                <c:pt idx="8">
                  <c:v>10.3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v>1 MCF</c:v>
          </c:tx>
          <c:invertIfNegative val="0"/>
          <c:cat>
            <c:strRef>
              <c:f>'April 2011'!$A$63:$A$72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'April 2011'!$E$63:$E$72</c:f>
              <c:numCache>
                <c:formatCode>"$"#,##0.00</c:formatCode>
                <c:ptCount val="10"/>
                <c:pt idx="0">
                  <c:v>20.660899999999998</c:v>
                </c:pt>
                <c:pt idx="1">
                  <c:v>20.9544</c:v>
                </c:pt>
                <c:pt idx="2">
                  <c:v>19.886800000000001</c:v>
                </c:pt>
                <c:pt idx="3">
                  <c:v>18.476099999999999</c:v>
                </c:pt>
                <c:pt idx="4">
                  <c:v>16.603300000000001</c:v>
                </c:pt>
                <c:pt idx="5">
                  <c:v>17.727699999999999</c:v>
                </c:pt>
                <c:pt idx="6">
                  <c:v>19.619999999999997</c:v>
                </c:pt>
                <c:pt idx="7">
                  <c:v>18.760200000000001</c:v>
                </c:pt>
                <c:pt idx="8">
                  <c:v>15.438599999999999</c:v>
                </c:pt>
                <c:pt idx="9">
                  <c:v>11.9267</c:v>
                </c:pt>
              </c:numCache>
            </c:numRef>
          </c:val>
        </c:ser>
        <c:ser>
          <c:idx val="1"/>
          <c:order val="2"/>
          <c:tx>
            <c:v>5 MCF</c:v>
          </c:tx>
          <c:invertIfNegative val="0"/>
          <c:cat>
            <c:strRef>
              <c:f>'April 2011'!$A$63:$A$72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'April 2011'!$I$63:$I$72</c:f>
              <c:numCache>
                <c:formatCode>"$"#,##0.00</c:formatCode>
                <c:ptCount val="10"/>
                <c:pt idx="0">
                  <c:v>50.5045</c:v>
                </c:pt>
                <c:pt idx="1">
                  <c:v>52.772000000000006</c:v>
                </c:pt>
                <c:pt idx="2">
                  <c:v>59.433999999999997</c:v>
                </c:pt>
                <c:pt idx="3">
                  <c:v>47.380499999999998</c:v>
                </c:pt>
                <c:pt idx="4">
                  <c:v>50.6965</c:v>
                </c:pt>
                <c:pt idx="5">
                  <c:v>44.638500000000001</c:v>
                </c:pt>
                <c:pt idx="6">
                  <c:v>45.989999999999995</c:v>
                </c:pt>
                <c:pt idx="7">
                  <c:v>42.441000000000003</c:v>
                </c:pt>
                <c:pt idx="8">
                  <c:v>35.992999999999995</c:v>
                </c:pt>
                <c:pt idx="9">
                  <c:v>59.633499999999998</c:v>
                </c:pt>
              </c:numCache>
            </c:numRef>
          </c:val>
        </c:ser>
        <c:ser>
          <c:idx val="3"/>
          <c:order val="3"/>
          <c:tx>
            <c:v>10 MCF</c:v>
          </c:tx>
          <c:invertIfNegative val="0"/>
          <c:cat>
            <c:strRef>
              <c:f>'April 2011'!$A$63:$A$72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'April 2011'!$K$63:$K$72</c:f>
              <c:numCache>
                <c:formatCode>"$"#,##0.00</c:formatCode>
                <c:ptCount val="10"/>
                <c:pt idx="0">
                  <c:v>87.808999999999997</c:v>
                </c:pt>
                <c:pt idx="1">
                  <c:v>92.544000000000011</c:v>
                </c:pt>
                <c:pt idx="2">
                  <c:v>108.86799999999999</c:v>
                </c:pt>
                <c:pt idx="3">
                  <c:v>83.510999999999996</c:v>
                </c:pt>
                <c:pt idx="4">
                  <c:v>93.312999999999988</c:v>
                </c:pt>
                <c:pt idx="5">
                  <c:v>78.277000000000001</c:v>
                </c:pt>
                <c:pt idx="6">
                  <c:v>77.59</c:v>
                </c:pt>
                <c:pt idx="7">
                  <c:v>72.042000000000002</c:v>
                </c:pt>
                <c:pt idx="8">
                  <c:v>61.685999999999993</c:v>
                </c:pt>
                <c:pt idx="9">
                  <c:v>119.267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728640"/>
        <c:axId val="79730176"/>
        <c:axId val="0"/>
      </c:bar3DChart>
      <c:catAx>
        <c:axId val="79728640"/>
        <c:scaling>
          <c:orientation val="minMax"/>
        </c:scaling>
        <c:delete val="0"/>
        <c:axPos val="l"/>
        <c:majorTickMark val="out"/>
        <c:minorTickMark val="none"/>
        <c:tickLblPos val="nextTo"/>
        <c:crossAx val="79730176"/>
        <c:crosses val="autoZero"/>
        <c:auto val="1"/>
        <c:lblAlgn val="ctr"/>
        <c:lblOffset val="100"/>
        <c:noMultiLvlLbl val="0"/>
      </c:catAx>
      <c:valAx>
        <c:axId val="79730176"/>
        <c:scaling>
          <c:orientation val="minMax"/>
        </c:scaling>
        <c:delete val="0"/>
        <c:axPos val="b"/>
        <c:majorGridlines/>
        <c:numFmt formatCode="&quot;$&quot;#,##0.00" sourceLinked="1"/>
        <c:majorTickMark val="out"/>
        <c:minorTickMark val="none"/>
        <c:tickLblPos val="nextTo"/>
        <c:crossAx val="797286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2"/>
          <c:order val="0"/>
          <c:tx>
            <c:v>0 MCF</c:v>
          </c:tx>
          <c:invertIfNegative val="0"/>
          <c:cat>
            <c:strRef>
              <c:f>'May 2011'!$A$63:$A$72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'May 2011'!$D$63:$D$72</c:f>
              <c:numCache>
                <c:formatCode>"$"#,##0.00</c:formatCode>
                <c:ptCount val="10"/>
                <c:pt idx="0">
                  <c:v>13.2</c:v>
                </c:pt>
                <c:pt idx="1">
                  <c:v>13</c:v>
                </c:pt>
                <c:pt idx="2">
                  <c:v>10</c:v>
                </c:pt>
                <c:pt idx="3">
                  <c:v>11.25</c:v>
                </c:pt>
                <c:pt idx="4">
                  <c:v>8.08</c:v>
                </c:pt>
                <c:pt idx="5">
                  <c:v>11</c:v>
                </c:pt>
                <c:pt idx="6">
                  <c:v>14.94</c:v>
                </c:pt>
                <c:pt idx="7">
                  <c:v>12.84</c:v>
                </c:pt>
                <c:pt idx="8">
                  <c:v>10.3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v>1 MCF</c:v>
          </c:tx>
          <c:invertIfNegative val="0"/>
          <c:cat>
            <c:strRef>
              <c:f>'May 2011'!$A$63:$A$72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'May 2011'!$E$63:$E$72</c:f>
              <c:numCache>
                <c:formatCode>"$"#,##0.00</c:formatCode>
                <c:ptCount val="10"/>
                <c:pt idx="0">
                  <c:v>20.874599999999997</c:v>
                </c:pt>
                <c:pt idx="1">
                  <c:v>21.1449</c:v>
                </c:pt>
                <c:pt idx="2">
                  <c:v>22.4114</c:v>
                </c:pt>
                <c:pt idx="3">
                  <c:v>19.2866</c:v>
                </c:pt>
                <c:pt idx="4">
                  <c:v>16.559000000000001</c:v>
                </c:pt>
                <c:pt idx="5">
                  <c:v>19.393000000000001</c:v>
                </c:pt>
                <c:pt idx="6">
                  <c:v>20.224699999999999</c:v>
                </c:pt>
                <c:pt idx="7">
                  <c:v>18.5227</c:v>
                </c:pt>
                <c:pt idx="8">
                  <c:v>18.175599999999999</c:v>
                </c:pt>
                <c:pt idx="9">
                  <c:v>11.442299999999999</c:v>
                </c:pt>
              </c:numCache>
            </c:numRef>
          </c:val>
        </c:ser>
        <c:ser>
          <c:idx val="1"/>
          <c:order val="2"/>
          <c:tx>
            <c:v>5 MCF</c:v>
          </c:tx>
          <c:invertIfNegative val="0"/>
          <c:cat>
            <c:strRef>
              <c:f>'May 2011'!$A$63:$A$72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'May 2011'!$I$63:$I$72</c:f>
              <c:numCache>
                <c:formatCode>"$"#,##0.00</c:formatCode>
                <c:ptCount val="10"/>
                <c:pt idx="0">
                  <c:v>51.572999999999993</c:v>
                </c:pt>
                <c:pt idx="1">
                  <c:v>53.724500000000006</c:v>
                </c:pt>
                <c:pt idx="2">
                  <c:v>72.057000000000002</c:v>
                </c:pt>
                <c:pt idx="3">
                  <c:v>51.433</c:v>
                </c:pt>
                <c:pt idx="4">
                  <c:v>50.474999999999994</c:v>
                </c:pt>
                <c:pt idx="5">
                  <c:v>52.965000000000003</c:v>
                </c:pt>
                <c:pt idx="6">
                  <c:v>49.013500000000001</c:v>
                </c:pt>
                <c:pt idx="7">
                  <c:v>41.253500000000003</c:v>
                </c:pt>
                <c:pt idx="8">
                  <c:v>49.677999999999997</c:v>
                </c:pt>
                <c:pt idx="9">
                  <c:v>57.211500000000001</c:v>
                </c:pt>
              </c:numCache>
            </c:numRef>
          </c:val>
        </c:ser>
        <c:ser>
          <c:idx val="3"/>
          <c:order val="3"/>
          <c:tx>
            <c:v>10 MCF</c:v>
          </c:tx>
          <c:invertIfNegative val="0"/>
          <c:cat>
            <c:strRef>
              <c:f>'May 2011'!$A$63:$A$72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'May 2011'!$K$63:$K$72</c:f>
              <c:numCache>
                <c:formatCode>"$"#,##0.00</c:formatCode>
                <c:ptCount val="10"/>
                <c:pt idx="0">
                  <c:v>89.945999999999998</c:v>
                </c:pt>
                <c:pt idx="1">
                  <c:v>94.449000000000012</c:v>
                </c:pt>
                <c:pt idx="2">
                  <c:v>134.114</c:v>
                </c:pt>
                <c:pt idx="3">
                  <c:v>91.616</c:v>
                </c:pt>
                <c:pt idx="4">
                  <c:v>92.87</c:v>
                </c:pt>
                <c:pt idx="5">
                  <c:v>94.93</c:v>
                </c:pt>
                <c:pt idx="6">
                  <c:v>83.637</c:v>
                </c:pt>
                <c:pt idx="7">
                  <c:v>69.667000000000002</c:v>
                </c:pt>
                <c:pt idx="8">
                  <c:v>89.055999999999997</c:v>
                </c:pt>
                <c:pt idx="9">
                  <c:v>114.423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139648"/>
        <c:axId val="88141184"/>
        <c:axId val="0"/>
      </c:bar3DChart>
      <c:catAx>
        <c:axId val="88139648"/>
        <c:scaling>
          <c:orientation val="minMax"/>
        </c:scaling>
        <c:delete val="0"/>
        <c:axPos val="l"/>
        <c:majorTickMark val="out"/>
        <c:minorTickMark val="none"/>
        <c:tickLblPos val="nextTo"/>
        <c:crossAx val="88141184"/>
        <c:crosses val="autoZero"/>
        <c:auto val="1"/>
        <c:lblAlgn val="ctr"/>
        <c:lblOffset val="100"/>
        <c:noMultiLvlLbl val="0"/>
      </c:catAx>
      <c:valAx>
        <c:axId val="88141184"/>
        <c:scaling>
          <c:orientation val="minMax"/>
        </c:scaling>
        <c:delete val="0"/>
        <c:axPos val="b"/>
        <c:majorGridlines/>
        <c:numFmt formatCode="&quot;$&quot;#,##0.00" sourceLinked="1"/>
        <c:majorTickMark val="out"/>
        <c:minorTickMark val="none"/>
        <c:tickLblPos val="nextTo"/>
        <c:crossAx val="88139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2"/>
          <c:order val="0"/>
          <c:tx>
            <c:v>0 MCF</c:v>
          </c:tx>
          <c:invertIfNegative val="0"/>
          <c:cat>
            <c:strRef>
              <c:f>'June 2011'!$A$65:$A$74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'June 2011'!$D$65:$D$74</c:f>
              <c:numCache>
                <c:formatCode>"$"#,##0.00</c:formatCode>
                <c:ptCount val="10"/>
                <c:pt idx="0">
                  <c:v>14.17</c:v>
                </c:pt>
                <c:pt idx="1">
                  <c:v>14</c:v>
                </c:pt>
                <c:pt idx="2">
                  <c:v>10</c:v>
                </c:pt>
                <c:pt idx="3">
                  <c:v>11.25</c:v>
                </c:pt>
                <c:pt idx="4">
                  <c:v>8.08</c:v>
                </c:pt>
                <c:pt idx="5">
                  <c:v>11</c:v>
                </c:pt>
                <c:pt idx="6">
                  <c:v>14.94</c:v>
                </c:pt>
                <c:pt idx="7">
                  <c:v>12.84</c:v>
                </c:pt>
                <c:pt idx="8">
                  <c:v>10.3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v>1 MCF</c:v>
          </c:tx>
          <c:invertIfNegative val="0"/>
          <c:cat>
            <c:strRef>
              <c:f>'June 2011'!$A$65:$A$74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'June 2011'!$E$65:$E$74</c:f>
              <c:numCache>
                <c:formatCode>"$"#,##0.00</c:formatCode>
                <c:ptCount val="10"/>
                <c:pt idx="0">
                  <c:v>21.7987</c:v>
                </c:pt>
                <c:pt idx="1">
                  <c:v>22.061399999999999</c:v>
                </c:pt>
                <c:pt idx="2">
                  <c:v>22.362000000000002</c:v>
                </c:pt>
                <c:pt idx="3">
                  <c:v>19.415700000000001</c:v>
                </c:pt>
                <c:pt idx="4">
                  <c:v>16.510899999999999</c:v>
                </c:pt>
                <c:pt idx="5">
                  <c:v>18.431799999999999</c:v>
                </c:pt>
                <c:pt idx="6">
                  <c:v>20.4038</c:v>
                </c:pt>
                <c:pt idx="7">
                  <c:v>18.935700000000001</c:v>
                </c:pt>
                <c:pt idx="8">
                  <c:v>18.084600000000002</c:v>
                </c:pt>
                <c:pt idx="9">
                  <c:v>11.946999999999999</c:v>
                </c:pt>
              </c:numCache>
            </c:numRef>
          </c:val>
        </c:ser>
        <c:ser>
          <c:idx val="1"/>
          <c:order val="2"/>
          <c:tx>
            <c:v>5 MCF</c:v>
          </c:tx>
          <c:invertIfNegative val="0"/>
          <c:cat>
            <c:strRef>
              <c:f>'June 2011'!$A$65:$A$74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'June 2011'!$I$65:$I$74</c:f>
              <c:numCache>
                <c:formatCode>"$"#,##0.00</c:formatCode>
                <c:ptCount val="10"/>
                <c:pt idx="0">
                  <c:v>52.313499999999998</c:v>
                </c:pt>
                <c:pt idx="1">
                  <c:v>54.307000000000002</c:v>
                </c:pt>
                <c:pt idx="2">
                  <c:v>71.81</c:v>
                </c:pt>
                <c:pt idx="3">
                  <c:v>52.078500000000005</c:v>
                </c:pt>
                <c:pt idx="4">
                  <c:v>50.234499999999997</c:v>
                </c:pt>
                <c:pt idx="5">
                  <c:v>48.158999999999999</c:v>
                </c:pt>
                <c:pt idx="6">
                  <c:v>49.908999999999999</c:v>
                </c:pt>
                <c:pt idx="7">
                  <c:v>43.3185</c:v>
                </c:pt>
                <c:pt idx="8">
                  <c:v>49.222999999999999</c:v>
                </c:pt>
                <c:pt idx="9">
                  <c:v>59.734999999999999</c:v>
                </c:pt>
              </c:numCache>
            </c:numRef>
          </c:val>
        </c:ser>
        <c:ser>
          <c:idx val="3"/>
          <c:order val="3"/>
          <c:tx>
            <c:v>10 MCF</c:v>
          </c:tx>
          <c:invertIfNegative val="0"/>
          <c:cat>
            <c:strRef>
              <c:f>'June 2011'!$A$65:$A$74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'June 2011'!$K$65:$K$74</c:f>
              <c:numCache>
                <c:formatCode>"$"#,##0.00</c:formatCode>
                <c:ptCount val="10"/>
                <c:pt idx="0">
                  <c:v>90.456999999999994</c:v>
                </c:pt>
                <c:pt idx="1">
                  <c:v>94.614000000000004</c:v>
                </c:pt>
                <c:pt idx="2">
                  <c:v>133.62</c:v>
                </c:pt>
                <c:pt idx="3">
                  <c:v>92.907000000000011</c:v>
                </c:pt>
                <c:pt idx="4">
                  <c:v>92.38900000000001</c:v>
                </c:pt>
                <c:pt idx="5">
                  <c:v>85.317999999999998</c:v>
                </c:pt>
                <c:pt idx="6">
                  <c:v>85.427999999999997</c:v>
                </c:pt>
                <c:pt idx="7">
                  <c:v>73.796999999999997</c:v>
                </c:pt>
                <c:pt idx="8">
                  <c:v>88.146000000000001</c:v>
                </c:pt>
                <c:pt idx="9">
                  <c:v>119.47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217600"/>
        <c:axId val="100219136"/>
        <c:axId val="0"/>
      </c:bar3DChart>
      <c:catAx>
        <c:axId val="100217600"/>
        <c:scaling>
          <c:orientation val="minMax"/>
        </c:scaling>
        <c:delete val="0"/>
        <c:axPos val="l"/>
        <c:majorTickMark val="out"/>
        <c:minorTickMark val="none"/>
        <c:tickLblPos val="nextTo"/>
        <c:crossAx val="100219136"/>
        <c:crosses val="autoZero"/>
        <c:auto val="1"/>
        <c:lblAlgn val="ctr"/>
        <c:lblOffset val="100"/>
        <c:noMultiLvlLbl val="0"/>
      </c:catAx>
      <c:valAx>
        <c:axId val="100219136"/>
        <c:scaling>
          <c:orientation val="minMax"/>
        </c:scaling>
        <c:delete val="0"/>
        <c:axPos val="b"/>
        <c:majorGridlines/>
        <c:numFmt formatCode="&quot;$&quot;#,##0.00" sourceLinked="1"/>
        <c:majorTickMark val="out"/>
        <c:minorTickMark val="none"/>
        <c:tickLblPos val="nextTo"/>
        <c:crossAx val="1002176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2"/>
          <c:order val="0"/>
          <c:tx>
            <c:v>0 MCF</c:v>
          </c:tx>
          <c:invertIfNegative val="0"/>
          <c:cat>
            <c:strRef>
              <c:f>'July 2011'!$A$63:$A$72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'July 2011'!$D$63:$D$72</c:f>
              <c:numCache>
                <c:formatCode>"$"#,##0.00</c:formatCode>
                <c:ptCount val="10"/>
                <c:pt idx="0">
                  <c:v>13.2</c:v>
                </c:pt>
                <c:pt idx="1">
                  <c:v>13</c:v>
                </c:pt>
                <c:pt idx="2">
                  <c:v>10</c:v>
                </c:pt>
                <c:pt idx="3">
                  <c:v>11.25</c:v>
                </c:pt>
                <c:pt idx="4">
                  <c:v>8.08</c:v>
                </c:pt>
                <c:pt idx="5">
                  <c:v>11</c:v>
                </c:pt>
                <c:pt idx="6">
                  <c:v>14.94</c:v>
                </c:pt>
                <c:pt idx="7">
                  <c:v>12.84</c:v>
                </c:pt>
                <c:pt idx="8">
                  <c:v>10.3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v>1 MCF</c:v>
          </c:tx>
          <c:invertIfNegative val="0"/>
          <c:cat>
            <c:strRef>
              <c:f>'July 2011'!$A$63:$A$72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'July 2011'!$E$63:$E$72</c:f>
              <c:numCache>
                <c:formatCode>"$"#,##0.00</c:formatCode>
                <c:ptCount val="10"/>
                <c:pt idx="0">
                  <c:v>21.087800000000001</c:v>
                </c:pt>
                <c:pt idx="1">
                  <c:v>21.121600000000001</c:v>
                </c:pt>
                <c:pt idx="2">
                  <c:v>22.226100000000002</c:v>
                </c:pt>
                <c:pt idx="3">
                  <c:v>19.545300000000001</c:v>
                </c:pt>
                <c:pt idx="4">
                  <c:v>16.3841</c:v>
                </c:pt>
                <c:pt idx="5">
                  <c:v>18.263400000000001</c:v>
                </c:pt>
                <c:pt idx="6">
                  <c:v>20.348500000000001</c:v>
                </c:pt>
                <c:pt idx="7">
                  <c:v>18.503700000000002</c:v>
                </c:pt>
                <c:pt idx="8">
                  <c:v>17.9146</c:v>
                </c:pt>
                <c:pt idx="9">
                  <c:v>12.1096</c:v>
                </c:pt>
              </c:numCache>
            </c:numRef>
          </c:val>
        </c:ser>
        <c:ser>
          <c:idx val="1"/>
          <c:order val="2"/>
          <c:tx>
            <c:v>5 MCF</c:v>
          </c:tx>
          <c:invertIfNegative val="0"/>
          <c:cat>
            <c:strRef>
              <c:f>'July 2011'!$A$63:$A$72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'July 2011'!$I$63:$I$72</c:f>
              <c:numCache>
                <c:formatCode>"$"#,##0.00</c:formatCode>
                <c:ptCount val="10"/>
                <c:pt idx="0">
                  <c:v>52.638999999999996</c:v>
                </c:pt>
                <c:pt idx="1">
                  <c:v>53.608000000000004</c:v>
                </c:pt>
                <c:pt idx="2">
                  <c:v>71.130499999999998</c:v>
                </c:pt>
                <c:pt idx="3">
                  <c:v>52.726500000000001</c:v>
                </c:pt>
                <c:pt idx="4">
                  <c:v>49.600499999999997</c:v>
                </c:pt>
                <c:pt idx="5">
                  <c:v>47.317</c:v>
                </c:pt>
                <c:pt idx="6">
                  <c:v>49.6325</c:v>
                </c:pt>
                <c:pt idx="7">
                  <c:v>41.158500000000004</c:v>
                </c:pt>
                <c:pt idx="8">
                  <c:v>48.373000000000005</c:v>
                </c:pt>
                <c:pt idx="9">
                  <c:v>60.548000000000002</c:v>
                </c:pt>
              </c:numCache>
            </c:numRef>
          </c:val>
        </c:ser>
        <c:ser>
          <c:idx val="3"/>
          <c:order val="3"/>
          <c:tx>
            <c:v>10 MCF</c:v>
          </c:tx>
          <c:invertIfNegative val="0"/>
          <c:cat>
            <c:strRef>
              <c:f>'July 2011'!$A$63:$A$72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'July 2011'!$K$63:$K$72</c:f>
              <c:numCache>
                <c:formatCode>"$"#,##0.00</c:formatCode>
                <c:ptCount val="10"/>
                <c:pt idx="0">
                  <c:v>92.078000000000003</c:v>
                </c:pt>
                <c:pt idx="1">
                  <c:v>94.216000000000008</c:v>
                </c:pt>
                <c:pt idx="2">
                  <c:v>132.261</c:v>
                </c:pt>
                <c:pt idx="3">
                  <c:v>94.203000000000003</c:v>
                </c:pt>
                <c:pt idx="4">
                  <c:v>91.120999999999995</c:v>
                </c:pt>
                <c:pt idx="5">
                  <c:v>83.634</c:v>
                </c:pt>
                <c:pt idx="6">
                  <c:v>84.875</c:v>
                </c:pt>
                <c:pt idx="7">
                  <c:v>69.477000000000004</c:v>
                </c:pt>
                <c:pt idx="8">
                  <c:v>86.445999999999998</c:v>
                </c:pt>
                <c:pt idx="9">
                  <c:v>121.096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443264"/>
        <c:axId val="100444800"/>
        <c:axId val="0"/>
      </c:bar3DChart>
      <c:catAx>
        <c:axId val="100443264"/>
        <c:scaling>
          <c:orientation val="minMax"/>
        </c:scaling>
        <c:delete val="0"/>
        <c:axPos val="l"/>
        <c:majorTickMark val="out"/>
        <c:minorTickMark val="none"/>
        <c:tickLblPos val="nextTo"/>
        <c:crossAx val="100444800"/>
        <c:crosses val="autoZero"/>
        <c:auto val="1"/>
        <c:lblAlgn val="ctr"/>
        <c:lblOffset val="100"/>
        <c:noMultiLvlLbl val="0"/>
      </c:catAx>
      <c:valAx>
        <c:axId val="100444800"/>
        <c:scaling>
          <c:orientation val="minMax"/>
        </c:scaling>
        <c:delete val="0"/>
        <c:axPos val="b"/>
        <c:majorGridlines/>
        <c:numFmt formatCode="&quot;$&quot;#,##0.00" sourceLinked="1"/>
        <c:majorTickMark val="out"/>
        <c:minorTickMark val="none"/>
        <c:tickLblPos val="nextTo"/>
        <c:crossAx val="1004432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2"/>
          <c:order val="0"/>
          <c:tx>
            <c:v>0 MCF</c:v>
          </c:tx>
          <c:invertIfNegative val="0"/>
          <c:cat>
            <c:strRef>
              <c:f>'August 2011'!$A$63:$A$72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'August 2011'!$D$63:$D$72</c:f>
              <c:numCache>
                <c:formatCode>"$"#,##0.00</c:formatCode>
                <c:ptCount val="10"/>
                <c:pt idx="0">
                  <c:v>13.2</c:v>
                </c:pt>
                <c:pt idx="1">
                  <c:v>13</c:v>
                </c:pt>
                <c:pt idx="2">
                  <c:v>10</c:v>
                </c:pt>
                <c:pt idx="3">
                  <c:v>11.25</c:v>
                </c:pt>
                <c:pt idx="4">
                  <c:v>8.08</c:v>
                </c:pt>
                <c:pt idx="5">
                  <c:v>11</c:v>
                </c:pt>
                <c:pt idx="6">
                  <c:v>14.94</c:v>
                </c:pt>
                <c:pt idx="7">
                  <c:v>12.84</c:v>
                </c:pt>
                <c:pt idx="8">
                  <c:v>10.3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v>1 MCF</c:v>
          </c:tx>
          <c:invertIfNegative val="0"/>
          <c:cat>
            <c:strRef>
              <c:f>'August 2011'!$A$63:$A$72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'August 2011'!$E$63:$E$72</c:f>
              <c:numCache>
                <c:formatCode>"$"#,##0.00</c:formatCode>
                <c:ptCount val="10"/>
                <c:pt idx="0">
                  <c:v>21.120200000000001</c:v>
                </c:pt>
                <c:pt idx="1">
                  <c:v>21.113900000000001</c:v>
                </c:pt>
                <c:pt idx="2">
                  <c:v>22.264499999999998</c:v>
                </c:pt>
                <c:pt idx="3">
                  <c:v>19.5747</c:v>
                </c:pt>
                <c:pt idx="4">
                  <c:v>16.555700000000002</c:v>
                </c:pt>
                <c:pt idx="5">
                  <c:v>18.389099999999999</c:v>
                </c:pt>
                <c:pt idx="6">
                  <c:v>20.3916</c:v>
                </c:pt>
                <c:pt idx="7">
                  <c:v>19.605899999999998</c:v>
                </c:pt>
                <c:pt idx="8">
                  <c:v>18.288699999999999</c:v>
                </c:pt>
                <c:pt idx="9">
                  <c:v>12.0891</c:v>
                </c:pt>
              </c:numCache>
            </c:numRef>
          </c:val>
        </c:ser>
        <c:ser>
          <c:idx val="1"/>
          <c:order val="2"/>
          <c:tx>
            <c:v>5 MCF</c:v>
          </c:tx>
          <c:invertIfNegative val="0"/>
          <c:cat>
            <c:strRef>
              <c:f>'August 2011'!$A$63:$A$72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'August 2011'!$I$63:$I$72</c:f>
              <c:numCache>
                <c:formatCode>"$"#,##0.00</c:formatCode>
                <c:ptCount val="10"/>
                <c:pt idx="0">
                  <c:v>52.801000000000002</c:v>
                </c:pt>
                <c:pt idx="1">
                  <c:v>53.569500000000005</c:v>
                </c:pt>
                <c:pt idx="2">
                  <c:v>71.322499999999991</c:v>
                </c:pt>
                <c:pt idx="3">
                  <c:v>52.8735</c:v>
                </c:pt>
                <c:pt idx="4">
                  <c:v>50.458500000000001</c:v>
                </c:pt>
                <c:pt idx="5">
                  <c:v>47.945499999999996</c:v>
                </c:pt>
                <c:pt idx="6">
                  <c:v>49.847999999999999</c:v>
                </c:pt>
                <c:pt idx="7">
                  <c:v>46.669499999999999</c:v>
                </c:pt>
                <c:pt idx="8">
                  <c:v>50.243499999999997</c:v>
                </c:pt>
                <c:pt idx="9">
                  <c:v>60.445499999999996</c:v>
                </c:pt>
              </c:numCache>
            </c:numRef>
          </c:val>
        </c:ser>
        <c:ser>
          <c:idx val="3"/>
          <c:order val="3"/>
          <c:tx>
            <c:v>10 MCF</c:v>
          </c:tx>
          <c:invertIfNegative val="0"/>
          <c:cat>
            <c:strRef>
              <c:f>'August 2011'!$A$63:$A$72</c:f>
              <c:strCache>
                <c:ptCount val="10"/>
                <c:pt idx="0">
                  <c:v>ATMOS-LGS</c:v>
                </c:pt>
                <c:pt idx="1">
                  <c:v>ATMOS-TRANSLA</c:v>
                </c:pt>
                <c:pt idx="2">
                  <c:v>CENTERPOINT ENERGY ARKLA</c:v>
                </c:pt>
                <c:pt idx="3">
                  <c:v>CENTERPOINT ENERGY ENTEX</c:v>
                </c:pt>
                <c:pt idx="4">
                  <c:v>ENTERGY GULF STATE UTILITIES CO.</c:v>
                </c:pt>
                <c:pt idx="5">
                  <c:v>EVANGELINE GAS COMPANY, INC.</c:v>
                </c:pt>
                <c:pt idx="6">
                  <c:v>LIVINGSTON GAS AND UTILITY CO.</c:v>
                </c:pt>
                <c:pt idx="7">
                  <c:v>PIERRE PART NATURAL GAS CO.,  INC.</c:v>
                </c:pt>
                <c:pt idx="8">
                  <c:v>SOUTH COAST GAS COMPANY</c:v>
                </c:pt>
                <c:pt idx="9">
                  <c:v>ST. AMANT GAS COMPANY</c:v>
                </c:pt>
              </c:strCache>
            </c:strRef>
          </c:cat>
          <c:val>
            <c:numRef>
              <c:f>'August 2011'!$K$63:$K$72</c:f>
              <c:numCache>
                <c:formatCode>"$"#,##0.00</c:formatCode>
                <c:ptCount val="10"/>
                <c:pt idx="0">
                  <c:v>92.402000000000001</c:v>
                </c:pt>
                <c:pt idx="1">
                  <c:v>94.13900000000001</c:v>
                </c:pt>
                <c:pt idx="2">
                  <c:v>132.64499999999998</c:v>
                </c:pt>
                <c:pt idx="3">
                  <c:v>94.497</c:v>
                </c:pt>
                <c:pt idx="4">
                  <c:v>92.837000000000003</c:v>
                </c:pt>
                <c:pt idx="5">
                  <c:v>84.890999999999991</c:v>
                </c:pt>
                <c:pt idx="6">
                  <c:v>85.305999999999997</c:v>
                </c:pt>
                <c:pt idx="7">
                  <c:v>80.498999999999995</c:v>
                </c:pt>
                <c:pt idx="8">
                  <c:v>90.186999999999998</c:v>
                </c:pt>
                <c:pt idx="9">
                  <c:v>120.89099999999999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102528"/>
        <c:axId val="102104064"/>
        <c:axId val="0"/>
      </c:bar3DChart>
      <c:catAx>
        <c:axId val="102102528"/>
        <c:scaling>
          <c:orientation val="minMax"/>
        </c:scaling>
        <c:delete val="0"/>
        <c:axPos val="l"/>
        <c:majorTickMark val="out"/>
        <c:minorTickMark val="none"/>
        <c:tickLblPos val="nextTo"/>
        <c:crossAx val="102104064"/>
        <c:crosses val="autoZero"/>
        <c:auto val="1"/>
        <c:lblAlgn val="ctr"/>
        <c:lblOffset val="100"/>
        <c:noMultiLvlLbl val="0"/>
      </c:catAx>
      <c:valAx>
        <c:axId val="102104064"/>
        <c:scaling>
          <c:orientation val="minMax"/>
        </c:scaling>
        <c:delete val="0"/>
        <c:axPos val="b"/>
        <c:majorGridlines/>
        <c:numFmt formatCode="&quot;$&quot;#,##0.00" sourceLinked="1"/>
        <c:majorTickMark val="out"/>
        <c:minorTickMark val="none"/>
        <c:tickLblPos val="nextTo"/>
        <c:crossAx val="1021025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 tint="-0.499984740745262"/>
  </sheetPr>
  <sheetViews>
    <sheetView zoomScale="9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4" tint="-0.499984740745262"/>
  </sheetPr>
  <sheetViews>
    <sheetView zoomScale="9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4" tint="-0.499984740745262"/>
  </sheetPr>
  <sheetViews>
    <sheetView zoomScale="99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4" tint="-0.499984740745262"/>
  </sheetPr>
  <sheetViews>
    <sheetView zoomScale="99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4" tint="-0.499984740745262"/>
  </sheetPr>
  <sheetViews>
    <sheetView zoomScale="99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4" tint="-0.499984740745262"/>
  </sheetPr>
  <sheetViews>
    <sheetView zoomScale="99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4" tint="-0.499984740745262"/>
  </sheetPr>
  <sheetViews>
    <sheetView zoomScale="99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4" tint="-0.499984740745262"/>
  </sheetPr>
  <sheetViews>
    <sheetView zoomScale="9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8712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oundry">
  <a:themeElements>
    <a:clrScheme name="Foundry">
      <a:dk1>
        <a:sysClr val="windowText" lastClr="171717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Foundry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67500" t="35000" r="32500" b="65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72"/>
  <sheetViews>
    <sheetView view="pageBreakPreview" topLeftCell="A29" zoomScale="50" zoomScaleSheetLayoutView="50" workbookViewId="0">
      <selection activeCell="C56" sqref="C56"/>
    </sheetView>
  </sheetViews>
  <sheetFormatPr defaultRowHeight="12.75" x14ac:dyDescent="0.2"/>
  <cols>
    <col min="1" max="1" width="81.85546875" customWidth="1"/>
    <col min="2" max="2" width="59" customWidth="1"/>
    <col min="3" max="3" width="19" bestFit="1" customWidth="1"/>
    <col min="4" max="9" width="14.5703125" bestFit="1" customWidth="1"/>
    <col min="10" max="11" width="17" bestFit="1" customWidth="1"/>
    <col min="12" max="13" width="17" customWidth="1"/>
  </cols>
  <sheetData>
    <row r="1" spans="1:13" ht="34.5" x14ac:dyDescent="0.55000000000000004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4.5" x14ac:dyDescent="0.55000000000000004">
      <c r="A2" s="47" t="s">
        <v>69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34.5" x14ac:dyDescent="0.55000000000000004">
      <c r="A3" s="2" t="s">
        <v>1</v>
      </c>
      <c r="B3" s="2"/>
      <c r="C3" s="2"/>
      <c r="D3" s="2"/>
      <c r="E3" s="2"/>
      <c r="F3" s="2"/>
      <c r="G3" s="3"/>
      <c r="H3" s="3"/>
      <c r="I3" s="2"/>
      <c r="J3" s="4"/>
      <c r="K3" s="2"/>
      <c r="L3" s="2"/>
      <c r="M3" s="2"/>
    </row>
    <row r="4" spans="1:13" ht="20.25" x14ac:dyDescent="0.3">
      <c r="A4" s="5" t="s">
        <v>2</v>
      </c>
      <c r="B4" s="5"/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</row>
    <row r="5" spans="1:13" ht="20.25" x14ac:dyDescent="0.3">
      <c r="A5" s="5" t="s">
        <v>14</v>
      </c>
      <c r="B5" s="5"/>
      <c r="C5" s="6" t="s">
        <v>15</v>
      </c>
      <c r="D5" s="6" t="s">
        <v>15</v>
      </c>
      <c r="E5" s="6" t="s">
        <v>15</v>
      </c>
      <c r="F5" s="6" t="s">
        <v>15</v>
      </c>
      <c r="G5" s="6" t="s">
        <v>15</v>
      </c>
      <c r="H5" s="6" t="s">
        <v>15</v>
      </c>
      <c r="I5" s="6" t="s">
        <v>15</v>
      </c>
      <c r="J5" s="6" t="s">
        <v>15</v>
      </c>
      <c r="K5" s="6" t="s">
        <v>15</v>
      </c>
      <c r="L5" s="6" t="s">
        <v>15</v>
      </c>
      <c r="M5" s="6" t="s">
        <v>15</v>
      </c>
    </row>
    <row r="6" spans="1:13" ht="20.25" x14ac:dyDescent="0.3">
      <c r="A6" s="5" t="s">
        <v>16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5">
      <c r="A7" s="15" t="s">
        <v>17</v>
      </c>
      <c r="B7" s="15"/>
      <c r="C7" s="16" t="s">
        <v>18</v>
      </c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0.25" x14ac:dyDescent="0.3">
      <c r="A8" s="41" t="s">
        <v>19</v>
      </c>
      <c r="B8" s="17" t="s">
        <v>20</v>
      </c>
      <c r="C8" s="18">
        <v>0</v>
      </c>
      <c r="D8" s="19">
        <v>13.2</v>
      </c>
      <c r="E8" s="19">
        <f t="shared" ref="E8:M8" si="0">D8</f>
        <v>13.2</v>
      </c>
      <c r="F8" s="19">
        <f t="shared" si="0"/>
        <v>13.2</v>
      </c>
      <c r="G8" s="19">
        <f t="shared" si="0"/>
        <v>13.2</v>
      </c>
      <c r="H8" s="19">
        <f t="shared" si="0"/>
        <v>13.2</v>
      </c>
      <c r="I8" s="19">
        <f t="shared" si="0"/>
        <v>13.2</v>
      </c>
      <c r="J8" s="19">
        <f t="shared" si="0"/>
        <v>13.2</v>
      </c>
      <c r="K8" s="19">
        <f t="shared" si="0"/>
        <v>13.2</v>
      </c>
      <c r="L8" s="19">
        <f t="shared" si="0"/>
        <v>13.2</v>
      </c>
      <c r="M8" s="19">
        <f t="shared" si="0"/>
        <v>13.2</v>
      </c>
    </row>
    <row r="9" spans="1:13" ht="20.25" x14ac:dyDescent="0.3">
      <c r="A9" s="44" t="s">
        <v>21</v>
      </c>
      <c r="B9" s="17" t="s">
        <v>22</v>
      </c>
      <c r="C9" s="18">
        <v>2.5299999999999998</v>
      </c>
      <c r="D9" s="19">
        <v>0</v>
      </c>
      <c r="E9" s="19">
        <f>C9</f>
        <v>2.5299999999999998</v>
      </c>
      <c r="F9" s="19">
        <f>2*E9</f>
        <v>5.0599999999999996</v>
      </c>
      <c r="G9" s="19">
        <f>3*E9</f>
        <v>7.59</v>
      </c>
      <c r="H9" s="19">
        <f>4*E9</f>
        <v>10.119999999999999</v>
      </c>
      <c r="I9" s="19">
        <f>5*E9</f>
        <v>12.649999999999999</v>
      </c>
      <c r="J9" s="19">
        <f>8*E9</f>
        <v>20.239999999999998</v>
      </c>
      <c r="K9" s="19">
        <f>10*E9</f>
        <v>25.299999999999997</v>
      </c>
      <c r="L9" s="19">
        <f>15*E9</f>
        <v>37.949999999999996</v>
      </c>
      <c r="M9" s="19">
        <f>20*E9</f>
        <v>50.599999999999994</v>
      </c>
    </row>
    <row r="10" spans="1:13" ht="20.25" x14ac:dyDescent="0.3">
      <c r="A10" s="43" t="s">
        <v>23</v>
      </c>
      <c r="B10" s="17" t="s">
        <v>24</v>
      </c>
      <c r="C10" s="20">
        <v>5.7144000000000004</v>
      </c>
      <c r="D10" s="19">
        <f>$C10*0</f>
        <v>0</v>
      </c>
      <c r="E10" s="19">
        <f>$C10*1</f>
        <v>5.7144000000000004</v>
      </c>
      <c r="F10" s="19">
        <f>$C10*2</f>
        <v>11.428800000000001</v>
      </c>
      <c r="G10" s="19">
        <f>$C10*3</f>
        <v>17.1432</v>
      </c>
      <c r="H10" s="19">
        <f>$C10*4</f>
        <v>22.857600000000001</v>
      </c>
      <c r="I10" s="19">
        <f>$C10*5</f>
        <v>28.572000000000003</v>
      </c>
      <c r="J10" s="19">
        <f>$C10*8</f>
        <v>45.715200000000003</v>
      </c>
      <c r="K10" s="19">
        <f>$C10*10</f>
        <v>57.144000000000005</v>
      </c>
      <c r="L10" s="19">
        <f>$C10*15</f>
        <v>85.716000000000008</v>
      </c>
      <c r="M10" s="19">
        <f>$C10*20</f>
        <v>114.28800000000001</v>
      </c>
    </row>
    <row r="11" spans="1:13" ht="24" thickBot="1" x14ac:dyDescent="0.4">
      <c r="A11" s="45"/>
      <c r="B11" s="21" t="s">
        <v>25</v>
      </c>
      <c r="C11" s="22">
        <f t="shared" ref="C11:M11" si="1">SUM(C8:C10)</f>
        <v>8.2444000000000006</v>
      </c>
      <c r="D11" s="23">
        <f t="shared" si="1"/>
        <v>13.2</v>
      </c>
      <c r="E11" s="23">
        <f t="shared" si="1"/>
        <v>21.444399999999998</v>
      </c>
      <c r="F11" s="23">
        <f t="shared" si="1"/>
        <v>29.688800000000001</v>
      </c>
      <c r="G11" s="23">
        <f t="shared" si="1"/>
        <v>37.933199999999999</v>
      </c>
      <c r="H11" s="23">
        <f t="shared" si="1"/>
        <v>46.177599999999998</v>
      </c>
      <c r="I11" s="23">
        <f t="shared" si="1"/>
        <v>54.421999999999997</v>
      </c>
      <c r="J11" s="23">
        <f t="shared" si="1"/>
        <v>79.155200000000008</v>
      </c>
      <c r="K11" s="23">
        <f t="shared" si="1"/>
        <v>95.644000000000005</v>
      </c>
      <c r="L11" s="23">
        <f t="shared" si="1"/>
        <v>136.86599999999999</v>
      </c>
      <c r="M11" s="23">
        <f t="shared" si="1"/>
        <v>178.08800000000002</v>
      </c>
    </row>
    <row r="12" spans="1:13" ht="15.75" customHeight="1" thickTop="1" x14ac:dyDescent="0.2">
      <c r="A12" s="9"/>
      <c r="B12" s="11"/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0.25" x14ac:dyDescent="0.3">
      <c r="A13" s="41" t="s">
        <v>26</v>
      </c>
      <c r="B13" s="17" t="s">
        <v>27</v>
      </c>
      <c r="C13" s="24">
        <v>0</v>
      </c>
      <c r="D13" s="25">
        <v>13</v>
      </c>
      <c r="E13" s="25">
        <f t="shared" ref="E13:M13" si="2">D13</f>
        <v>13</v>
      </c>
      <c r="F13" s="25">
        <f t="shared" si="2"/>
        <v>13</v>
      </c>
      <c r="G13" s="25">
        <f t="shared" si="2"/>
        <v>13</v>
      </c>
      <c r="H13" s="25">
        <f t="shared" si="2"/>
        <v>13</v>
      </c>
      <c r="I13" s="25">
        <f t="shared" si="2"/>
        <v>13</v>
      </c>
      <c r="J13" s="25">
        <f t="shared" si="2"/>
        <v>13</v>
      </c>
      <c r="K13" s="25">
        <f t="shared" si="2"/>
        <v>13</v>
      </c>
      <c r="L13" s="25">
        <f t="shared" si="2"/>
        <v>13</v>
      </c>
      <c r="M13" s="25">
        <f t="shared" si="2"/>
        <v>13</v>
      </c>
    </row>
    <row r="14" spans="1:13" ht="20.25" x14ac:dyDescent="0.3">
      <c r="A14" s="42" t="s">
        <v>28</v>
      </c>
      <c r="B14" s="17" t="s">
        <v>29</v>
      </c>
      <c r="C14" s="24">
        <v>3.1833999999999998</v>
      </c>
      <c r="D14" s="19">
        <v>0</v>
      </c>
      <c r="E14" s="19">
        <f>1*C14</f>
        <v>3.1833999999999998</v>
      </c>
      <c r="F14" s="19">
        <f>2*C14</f>
        <v>6.3667999999999996</v>
      </c>
      <c r="G14" s="19">
        <f>3*C14</f>
        <v>9.5502000000000002</v>
      </c>
      <c r="H14" s="19">
        <f>4*C14</f>
        <v>12.733599999999999</v>
      </c>
      <c r="I14" s="19">
        <f>5*C14</f>
        <v>15.916999999999998</v>
      </c>
      <c r="J14" s="19">
        <f>8*C14</f>
        <v>25.467199999999998</v>
      </c>
      <c r="K14" s="19">
        <f>10*C14</f>
        <v>31.833999999999996</v>
      </c>
      <c r="L14" s="19">
        <f>15*C14</f>
        <v>47.750999999999998</v>
      </c>
      <c r="M14" s="19">
        <f>20*C14</f>
        <v>63.667999999999992</v>
      </c>
    </row>
    <row r="15" spans="1:13" ht="20.25" x14ac:dyDescent="0.3">
      <c r="A15" s="43" t="s">
        <v>23</v>
      </c>
      <c r="B15" s="17" t="s">
        <v>30</v>
      </c>
      <c r="C15" s="26">
        <v>5.4401999999999999</v>
      </c>
      <c r="D15" s="19">
        <f>$C15*0</f>
        <v>0</v>
      </c>
      <c r="E15" s="19">
        <f>$C15*1</f>
        <v>5.4401999999999999</v>
      </c>
      <c r="F15" s="19">
        <f>$C15*2</f>
        <v>10.8804</v>
      </c>
      <c r="G15" s="19">
        <f>$C15*3</f>
        <v>16.320599999999999</v>
      </c>
      <c r="H15" s="19">
        <f>$C15*4</f>
        <v>21.7608</v>
      </c>
      <c r="I15" s="19">
        <f>$C15*5</f>
        <v>27.201000000000001</v>
      </c>
      <c r="J15" s="19">
        <f>$C15*8</f>
        <v>43.521599999999999</v>
      </c>
      <c r="K15" s="19">
        <f>$C15*10</f>
        <v>54.402000000000001</v>
      </c>
      <c r="L15" s="19">
        <f>$C15*15</f>
        <v>81.602999999999994</v>
      </c>
      <c r="M15" s="19">
        <f>$C15*20</f>
        <v>108.804</v>
      </c>
    </row>
    <row r="16" spans="1:13" ht="24" thickBot="1" x14ac:dyDescent="0.4">
      <c r="A16" s="43"/>
      <c r="B16" s="21" t="s">
        <v>25</v>
      </c>
      <c r="C16" s="22">
        <f t="shared" ref="C16:M16" si="3">SUM(C13:C15)</f>
        <v>8.6235999999999997</v>
      </c>
      <c r="D16" s="23">
        <f t="shared" si="3"/>
        <v>13</v>
      </c>
      <c r="E16" s="23">
        <f t="shared" si="3"/>
        <v>21.6236</v>
      </c>
      <c r="F16" s="23">
        <f t="shared" si="3"/>
        <v>30.247199999999999</v>
      </c>
      <c r="G16" s="23">
        <f t="shared" si="3"/>
        <v>38.870800000000003</v>
      </c>
      <c r="H16" s="23">
        <f t="shared" si="3"/>
        <v>47.494399999999999</v>
      </c>
      <c r="I16" s="23">
        <f t="shared" si="3"/>
        <v>56.117999999999995</v>
      </c>
      <c r="J16" s="23">
        <f t="shared" si="3"/>
        <v>81.988799999999998</v>
      </c>
      <c r="K16" s="23">
        <f t="shared" si="3"/>
        <v>99.23599999999999</v>
      </c>
      <c r="L16" s="23">
        <f t="shared" si="3"/>
        <v>142.35399999999998</v>
      </c>
      <c r="M16" s="23">
        <f t="shared" si="3"/>
        <v>185.47199999999998</v>
      </c>
    </row>
    <row r="17" spans="1:18" ht="15" thickTop="1" x14ac:dyDescent="0.2">
      <c r="A17" s="9"/>
      <c r="B17" s="11"/>
      <c r="C17" s="14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8" ht="20.25" x14ac:dyDescent="0.3">
      <c r="A18" s="38" t="s">
        <v>31</v>
      </c>
      <c r="B18" s="27" t="s">
        <v>32</v>
      </c>
      <c r="C18" s="28">
        <v>0</v>
      </c>
      <c r="D18" s="29">
        <v>10</v>
      </c>
      <c r="E18" s="29">
        <f t="shared" ref="E18:M18" si="4">D18</f>
        <v>10</v>
      </c>
      <c r="F18" s="29">
        <f t="shared" si="4"/>
        <v>10</v>
      </c>
      <c r="G18" s="29">
        <f t="shared" si="4"/>
        <v>10</v>
      </c>
      <c r="H18" s="29">
        <f t="shared" si="4"/>
        <v>10</v>
      </c>
      <c r="I18" s="29">
        <f t="shared" si="4"/>
        <v>10</v>
      </c>
      <c r="J18" s="29">
        <f t="shared" si="4"/>
        <v>10</v>
      </c>
      <c r="K18" s="29">
        <f t="shared" si="4"/>
        <v>10</v>
      </c>
      <c r="L18" s="29">
        <f t="shared" si="4"/>
        <v>10</v>
      </c>
      <c r="M18" s="29">
        <f t="shared" si="4"/>
        <v>10</v>
      </c>
      <c r="R18" s="1"/>
    </row>
    <row r="19" spans="1:18" ht="20.25" x14ac:dyDescent="0.3">
      <c r="A19" s="38" t="s">
        <v>33</v>
      </c>
      <c r="B19" s="27" t="s">
        <v>29</v>
      </c>
      <c r="C19" s="28">
        <v>1.929</v>
      </c>
      <c r="D19" s="29">
        <v>0</v>
      </c>
      <c r="E19" s="29">
        <f>1*C19</f>
        <v>1.929</v>
      </c>
      <c r="F19" s="29">
        <f>2*C19</f>
        <v>3.8580000000000001</v>
      </c>
      <c r="G19" s="29">
        <f>3*C19</f>
        <v>5.7869999999999999</v>
      </c>
      <c r="H19" s="29">
        <f>4*C19</f>
        <v>7.7160000000000002</v>
      </c>
      <c r="I19" s="29">
        <f>5*C19</f>
        <v>9.6449999999999996</v>
      </c>
      <c r="J19" s="29">
        <f>8*C19</f>
        <v>15.432</v>
      </c>
      <c r="K19" s="29">
        <f>10*C19</f>
        <v>19.29</v>
      </c>
      <c r="L19" s="29">
        <f>15*C19</f>
        <v>28.935000000000002</v>
      </c>
      <c r="M19" s="29">
        <f>20*C19</f>
        <v>38.58</v>
      </c>
    </row>
    <row r="20" spans="1:18" ht="20.25" x14ac:dyDescent="0.3">
      <c r="A20" s="39" t="s">
        <v>34</v>
      </c>
      <c r="B20" s="27" t="s">
        <v>30</v>
      </c>
      <c r="C20" s="30">
        <v>6.6550000000000002</v>
      </c>
      <c r="D20" s="29">
        <f>$C20*0</f>
        <v>0</v>
      </c>
      <c r="E20" s="29">
        <f>$C20*1</f>
        <v>6.6550000000000002</v>
      </c>
      <c r="F20" s="29">
        <f>$C20*2</f>
        <v>13.31</v>
      </c>
      <c r="G20" s="29">
        <f>$C20*3</f>
        <v>19.965</v>
      </c>
      <c r="H20" s="29">
        <f>$C20*4</f>
        <v>26.62</v>
      </c>
      <c r="I20" s="29">
        <f>$C20*5</f>
        <v>33.274999999999999</v>
      </c>
      <c r="J20" s="29">
        <f>$C20*8</f>
        <v>53.24</v>
      </c>
      <c r="K20" s="29">
        <f>$C20*10</f>
        <v>66.55</v>
      </c>
      <c r="L20" s="29">
        <f>$C20*15</f>
        <v>99.825000000000003</v>
      </c>
      <c r="M20" s="29">
        <f>$C20*20</f>
        <v>133.1</v>
      </c>
    </row>
    <row r="21" spans="1:18" ht="24" thickBot="1" x14ac:dyDescent="0.4">
      <c r="A21" s="39" t="s">
        <v>35</v>
      </c>
      <c r="B21" s="31" t="s">
        <v>25</v>
      </c>
      <c r="C21" s="32">
        <f t="shared" ref="C21:M21" si="5">SUM(C18:C20)</f>
        <v>8.5839999999999996</v>
      </c>
      <c r="D21" s="33">
        <f t="shared" si="5"/>
        <v>10</v>
      </c>
      <c r="E21" s="33">
        <f t="shared" si="5"/>
        <v>18.584</v>
      </c>
      <c r="F21" s="33">
        <f t="shared" si="5"/>
        <v>27.167999999999999</v>
      </c>
      <c r="G21" s="33">
        <f t="shared" si="5"/>
        <v>35.751999999999995</v>
      </c>
      <c r="H21" s="33">
        <f t="shared" si="5"/>
        <v>44.335999999999999</v>
      </c>
      <c r="I21" s="33">
        <f t="shared" si="5"/>
        <v>52.92</v>
      </c>
      <c r="J21" s="33">
        <f t="shared" si="5"/>
        <v>78.671999999999997</v>
      </c>
      <c r="K21" s="33">
        <f t="shared" si="5"/>
        <v>95.84</v>
      </c>
      <c r="L21" s="33">
        <f t="shared" si="5"/>
        <v>138.76</v>
      </c>
      <c r="M21" s="33">
        <f t="shared" si="5"/>
        <v>181.68</v>
      </c>
    </row>
    <row r="22" spans="1:18" ht="15" thickTop="1" x14ac:dyDescent="0.2">
      <c r="A22" s="9"/>
      <c r="B22" s="11"/>
      <c r="C22" s="14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8" ht="20.25" x14ac:dyDescent="0.3">
      <c r="A23" s="38" t="s">
        <v>36</v>
      </c>
      <c r="B23" s="27" t="s">
        <v>37</v>
      </c>
      <c r="C23" s="28">
        <v>0</v>
      </c>
      <c r="D23" s="29">
        <v>11.25</v>
      </c>
      <c r="E23" s="29">
        <f t="shared" ref="E23:M23" si="6">D23</f>
        <v>11.25</v>
      </c>
      <c r="F23" s="29">
        <f t="shared" si="6"/>
        <v>11.25</v>
      </c>
      <c r="G23" s="29">
        <f t="shared" si="6"/>
        <v>11.25</v>
      </c>
      <c r="H23" s="29">
        <f t="shared" si="6"/>
        <v>11.25</v>
      </c>
      <c r="I23" s="29">
        <f t="shared" si="6"/>
        <v>11.25</v>
      </c>
      <c r="J23" s="29">
        <f t="shared" si="6"/>
        <v>11.25</v>
      </c>
      <c r="K23" s="29">
        <f t="shared" si="6"/>
        <v>11.25</v>
      </c>
      <c r="L23" s="29">
        <f t="shared" si="6"/>
        <v>11.25</v>
      </c>
      <c r="M23" s="29">
        <f t="shared" si="6"/>
        <v>11.25</v>
      </c>
    </row>
    <row r="24" spans="1:18" ht="20.25" x14ac:dyDescent="0.3">
      <c r="A24" s="38" t="s">
        <v>38</v>
      </c>
      <c r="B24" s="27" t="s">
        <v>39</v>
      </c>
      <c r="C24" s="28">
        <v>1.2432000000000001</v>
      </c>
      <c r="D24" s="29">
        <v>0</v>
      </c>
      <c r="E24" s="29">
        <f>1*C24</f>
        <v>1.2432000000000001</v>
      </c>
      <c r="F24" s="29">
        <f>2*C24</f>
        <v>2.4864000000000002</v>
      </c>
      <c r="G24" s="29">
        <f>3*C24</f>
        <v>3.7296000000000005</v>
      </c>
      <c r="H24" s="29">
        <f>4*C24</f>
        <v>4.9728000000000003</v>
      </c>
      <c r="I24" s="29">
        <f>5*C24</f>
        <v>6.2160000000000002</v>
      </c>
      <c r="J24" s="29">
        <f>8*C24</f>
        <v>9.9456000000000007</v>
      </c>
      <c r="K24" s="29">
        <f>10*C24</f>
        <v>12.432</v>
      </c>
      <c r="L24" s="29">
        <f>15*C24</f>
        <v>18.648</v>
      </c>
      <c r="M24" s="29">
        <f>20*C24</f>
        <v>24.864000000000001</v>
      </c>
    </row>
    <row r="25" spans="1:18" ht="20.25" x14ac:dyDescent="0.3">
      <c r="A25" s="39" t="s">
        <v>34</v>
      </c>
      <c r="B25" s="27" t="s">
        <v>24</v>
      </c>
      <c r="C25" s="30">
        <v>5.9984000000000002</v>
      </c>
      <c r="D25" s="29">
        <f>$C25*0</f>
        <v>0</v>
      </c>
      <c r="E25" s="29">
        <f>$C25*1</f>
        <v>5.9984000000000002</v>
      </c>
      <c r="F25" s="29">
        <f>$C25*2</f>
        <v>11.9968</v>
      </c>
      <c r="G25" s="29">
        <f>$C25*3</f>
        <v>17.995200000000001</v>
      </c>
      <c r="H25" s="29">
        <f>$C25*4</f>
        <v>23.993600000000001</v>
      </c>
      <c r="I25" s="29">
        <f>$C25*5</f>
        <v>29.992000000000001</v>
      </c>
      <c r="J25" s="29">
        <f>$C25*8</f>
        <v>47.987200000000001</v>
      </c>
      <c r="K25" s="29">
        <f>$C25*10</f>
        <v>59.984000000000002</v>
      </c>
      <c r="L25" s="29">
        <f>$C25*15</f>
        <v>89.975999999999999</v>
      </c>
      <c r="M25" s="29">
        <f>$C25*20</f>
        <v>119.968</v>
      </c>
    </row>
    <row r="26" spans="1:18" ht="24" thickBot="1" x14ac:dyDescent="0.4">
      <c r="A26" s="39" t="s">
        <v>40</v>
      </c>
      <c r="B26" s="31" t="s">
        <v>25</v>
      </c>
      <c r="C26" s="32">
        <f t="shared" ref="C26:M26" si="7">SUM(C23:C25)</f>
        <v>7.2416</v>
      </c>
      <c r="D26" s="33">
        <f t="shared" si="7"/>
        <v>11.25</v>
      </c>
      <c r="E26" s="33">
        <f t="shared" si="7"/>
        <v>18.491599999999998</v>
      </c>
      <c r="F26" s="33">
        <f t="shared" si="7"/>
        <v>25.7332</v>
      </c>
      <c r="G26" s="33">
        <f t="shared" si="7"/>
        <v>32.974800000000002</v>
      </c>
      <c r="H26" s="33">
        <f t="shared" si="7"/>
        <v>40.2164</v>
      </c>
      <c r="I26" s="33">
        <f t="shared" si="7"/>
        <v>47.457999999999998</v>
      </c>
      <c r="J26" s="33">
        <f t="shared" si="7"/>
        <v>69.1828</v>
      </c>
      <c r="K26" s="33">
        <f t="shared" si="7"/>
        <v>83.665999999999997</v>
      </c>
      <c r="L26" s="33">
        <f t="shared" si="7"/>
        <v>119.874</v>
      </c>
      <c r="M26" s="33">
        <f t="shared" si="7"/>
        <v>156.08199999999999</v>
      </c>
    </row>
    <row r="27" spans="1:18" ht="15" thickTop="1" x14ac:dyDescent="0.2">
      <c r="A27" s="9"/>
      <c r="B27" s="11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8" ht="20.25" x14ac:dyDescent="0.3">
      <c r="A28" s="38" t="s">
        <v>41</v>
      </c>
      <c r="B28" s="27" t="s">
        <v>42</v>
      </c>
      <c r="C28" s="28">
        <v>0</v>
      </c>
      <c r="D28" s="29">
        <v>8.08</v>
      </c>
      <c r="E28" s="29">
        <f t="shared" ref="E28:M28" si="8">D28</f>
        <v>8.08</v>
      </c>
      <c r="F28" s="29">
        <f t="shared" si="8"/>
        <v>8.08</v>
      </c>
      <c r="G28" s="29">
        <f t="shared" si="8"/>
        <v>8.08</v>
      </c>
      <c r="H28" s="29">
        <f t="shared" si="8"/>
        <v>8.08</v>
      </c>
      <c r="I28" s="29">
        <f t="shared" si="8"/>
        <v>8.08</v>
      </c>
      <c r="J28" s="29">
        <f t="shared" si="8"/>
        <v>8.08</v>
      </c>
      <c r="K28" s="29">
        <f t="shared" si="8"/>
        <v>8.08</v>
      </c>
      <c r="L28" s="29">
        <f t="shared" si="8"/>
        <v>8.08</v>
      </c>
      <c r="M28" s="29">
        <f t="shared" si="8"/>
        <v>8.08</v>
      </c>
    </row>
    <row r="29" spans="1:18" ht="20.25" x14ac:dyDescent="0.3">
      <c r="A29" s="38" t="s">
        <v>43</v>
      </c>
      <c r="B29" s="27" t="s">
        <v>44</v>
      </c>
      <c r="C29" s="28">
        <v>3.2240000000000002</v>
      </c>
      <c r="D29" s="29">
        <v>0</v>
      </c>
      <c r="E29" s="29">
        <f>1*C29</f>
        <v>3.2240000000000002</v>
      </c>
      <c r="F29" s="29">
        <f>2*C29</f>
        <v>6.4480000000000004</v>
      </c>
      <c r="G29" s="29">
        <f>3*C29</f>
        <v>9.6720000000000006</v>
      </c>
      <c r="H29" s="29">
        <f>4*C29</f>
        <v>12.896000000000001</v>
      </c>
      <c r="I29" s="29">
        <f>5*C29</f>
        <v>16.12</v>
      </c>
      <c r="J29" s="29">
        <f>8*C29</f>
        <v>25.792000000000002</v>
      </c>
      <c r="K29" s="29">
        <f>10*C29</f>
        <v>32.24</v>
      </c>
      <c r="L29" s="29">
        <f>15*3.089</f>
        <v>46.335000000000001</v>
      </c>
      <c r="M29" s="29">
        <f>20*2.876</f>
        <v>57.519999999999996</v>
      </c>
    </row>
    <row r="30" spans="1:18" ht="20.25" x14ac:dyDescent="0.3">
      <c r="A30" s="39" t="s">
        <v>45</v>
      </c>
      <c r="B30" s="27" t="s">
        <v>24</v>
      </c>
      <c r="C30" s="30">
        <v>5.3863000000000003</v>
      </c>
      <c r="D30" s="29">
        <f>$C30*0</f>
        <v>0</v>
      </c>
      <c r="E30" s="29">
        <f>$C30*1</f>
        <v>5.3863000000000003</v>
      </c>
      <c r="F30" s="29">
        <f>$C30*2</f>
        <v>10.772600000000001</v>
      </c>
      <c r="G30" s="29">
        <f>$C30*3</f>
        <v>16.158900000000003</v>
      </c>
      <c r="H30" s="29">
        <f>$C30*4</f>
        <v>21.545200000000001</v>
      </c>
      <c r="I30" s="29">
        <f>$C30*5</f>
        <v>26.9315</v>
      </c>
      <c r="J30" s="29">
        <f>$C30*8</f>
        <v>43.090400000000002</v>
      </c>
      <c r="K30" s="29">
        <f>$C30*10</f>
        <v>53.863</v>
      </c>
      <c r="L30" s="29">
        <f>$C30*15</f>
        <v>80.794499999999999</v>
      </c>
      <c r="M30" s="29">
        <f>$C30*20</f>
        <v>107.726</v>
      </c>
    </row>
    <row r="31" spans="1:18" ht="24" thickBot="1" x14ac:dyDescent="0.4">
      <c r="A31" s="39"/>
      <c r="B31" s="31" t="s">
        <v>25</v>
      </c>
      <c r="C31" s="32">
        <f t="shared" ref="C31:M31" si="9">SUM(C28:C30)</f>
        <v>8.6103000000000005</v>
      </c>
      <c r="D31" s="33">
        <f t="shared" si="9"/>
        <v>8.08</v>
      </c>
      <c r="E31" s="33">
        <f t="shared" si="9"/>
        <v>16.690300000000001</v>
      </c>
      <c r="F31" s="33">
        <f t="shared" si="9"/>
        <v>25.300600000000003</v>
      </c>
      <c r="G31" s="33">
        <f t="shared" si="9"/>
        <v>33.910900000000005</v>
      </c>
      <c r="H31" s="33">
        <f t="shared" si="9"/>
        <v>42.5212</v>
      </c>
      <c r="I31" s="33">
        <f t="shared" si="9"/>
        <v>51.131500000000003</v>
      </c>
      <c r="J31" s="33">
        <f t="shared" si="9"/>
        <v>76.962400000000002</v>
      </c>
      <c r="K31" s="33">
        <f t="shared" si="9"/>
        <v>94.182999999999993</v>
      </c>
      <c r="L31" s="33">
        <f t="shared" si="9"/>
        <v>135.20949999999999</v>
      </c>
      <c r="M31" s="33">
        <f t="shared" si="9"/>
        <v>173.32599999999999</v>
      </c>
    </row>
    <row r="32" spans="1:18" ht="15" thickTop="1" x14ac:dyDescent="0.2">
      <c r="A32" s="9"/>
      <c r="B32" s="11"/>
      <c r="C32" s="12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20.25" x14ac:dyDescent="0.3">
      <c r="A33" s="38" t="s">
        <v>46</v>
      </c>
      <c r="B33" s="27" t="s">
        <v>47</v>
      </c>
      <c r="C33" s="28">
        <v>0</v>
      </c>
      <c r="D33" s="29">
        <v>11</v>
      </c>
      <c r="E33" s="29">
        <f t="shared" ref="E33:M33" si="10">D33</f>
        <v>11</v>
      </c>
      <c r="F33" s="29">
        <f t="shared" si="10"/>
        <v>11</v>
      </c>
      <c r="G33" s="29">
        <f t="shared" si="10"/>
        <v>11</v>
      </c>
      <c r="H33" s="29">
        <f t="shared" si="10"/>
        <v>11</v>
      </c>
      <c r="I33" s="29">
        <f t="shared" si="10"/>
        <v>11</v>
      </c>
      <c r="J33" s="29">
        <f t="shared" si="10"/>
        <v>11</v>
      </c>
      <c r="K33" s="29">
        <f t="shared" si="10"/>
        <v>11</v>
      </c>
      <c r="L33" s="29">
        <f t="shared" si="10"/>
        <v>11</v>
      </c>
      <c r="M33" s="29">
        <f t="shared" si="10"/>
        <v>11</v>
      </c>
    </row>
    <row r="34" spans="1:13" ht="20.25" x14ac:dyDescent="0.3">
      <c r="A34" s="38" t="s">
        <v>48</v>
      </c>
      <c r="B34" s="27" t="s">
        <v>44</v>
      </c>
      <c r="C34" s="28">
        <v>2.1812999999999998</v>
      </c>
      <c r="D34" s="29">
        <v>0</v>
      </c>
      <c r="E34" s="29">
        <f>1*C34</f>
        <v>2.1812999999999998</v>
      </c>
      <c r="F34" s="29">
        <f>2*E34</f>
        <v>4.3625999999999996</v>
      </c>
      <c r="G34" s="29">
        <f>3*E34</f>
        <v>6.5438999999999989</v>
      </c>
      <c r="H34" s="29">
        <f>4*E34</f>
        <v>8.7251999999999992</v>
      </c>
      <c r="I34" s="29">
        <f>5*E34</f>
        <v>10.906499999999999</v>
      </c>
      <c r="J34" s="29">
        <f>8*E34</f>
        <v>17.450399999999998</v>
      </c>
      <c r="K34" s="29">
        <f>10*E34</f>
        <v>21.812999999999999</v>
      </c>
      <c r="L34" s="29">
        <f>15*E34</f>
        <v>32.719499999999996</v>
      </c>
      <c r="M34" s="29">
        <f>20*E34</f>
        <v>43.625999999999998</v>
      </c>
    </row>
    <row r="35" spans="1:13" ht="20.25" x14ac:dyDescent="0.3">
      <c r="A35" s="39" t="s">
        <v>49</v>
      </c>
      <c r="B35" s="27" t="s">
        <v>30</v>
      </c>
      <c r="C35" s="30">
        <v>5.1776</v>
      </c>
      <c r="D35" s="29">
        <f>$C35*0</f>
        <v>0</v>
      </c>
      <c r="E35" s="29">
        <f>$C35*1</f>
        <v>5.1776</v>
      </c>
      <c r="F35" s="29">
        <f>$C35*2</f>
        <v>10.3552</v>
      </c>
      <c r="G35" s="29">
        <f>$C35*3</f>
        <v>15.5328</v>
      </c>
      <c r="H35" s="29">
        <f>$C35*4</f>
        <v>20.7104</v>
      </c>
      <c r="I35" s="29">
        <f>$C35*5</f>
        <v>25.887999999999998</v>
      </c>
      <c r="J35" s="29">
        <f>$C35*8</f>
        <v>41.4208</v>
      </c>
      <c r="K35" s="29">
        <f>$C35*10</f>
        <v>51.775999999999996</v>
      </c>
      <c r="L35" s="29">
        <f>$C35*15</f>
        <v>77.664000000000001</v>
      </c>
      <c r="M35" s="29">
        <f>$C35*20</f>
        <v>103.55199999999999</v>
      </c>
    </row>
    <row r="36" spans="1:13" ht="24" thickBot="1" x14ac:dyDescent="0.4">
      <c r="A36" s="39"/>
      <c r="B36" s="31" t="s">
        <v>25</v>
      </c>
      <c r="C36" s="32">
        <f t="shared" ref="C36:M36" si="11">SUM(C33:C35)</f>
        <v>7.3589000000000002</v>
      </c>
      <c r="D36" s="33">
        <f t="shared" si="11"/>
        <v>11</v>
      </c>
      <c r="E36" s="33">
        <f t="shared" si="11"/>
        <v>18.358899999999998</v>
      </c>
      <c r="F36" s="33">
        <f t="shared" si="11"/>
        <v>25.7178</v>
      </c>
      <c r="G36" s="33">
        <f t="shared" si="11"/>
        <v>33.076700000000002</v>
      </c>
      <c r="H36" s="33">
        <f t="shared" si="11"/>
        <v>40.435600000000001</v>
      </c>
      <c r="I36" s="33">
        <f t="shared" si="11"/>
        <v>47.794499999999999</v>
      </c>
      <c r="J36" s="33">
        <f t="shared" si="11"/>
        <v>69.871200000000002</v>
      </c>
      <c r="K36" s="33">
        <f t="shared" si="11"/>
        <v>84.588999999999999</v>
      </c>
      <c r="L36" s="33">
        <f t="shared" si="11"/>
        <v>121.3835</v>
      </c>
      <c r="M36" s="33">
        <f t="shared" si="11"/>
        <v>158.178</v>
      </c>
    </row>
    <row r="37" spans="1:13" ht="15" thickTop="1" x14ac:dyDescent="0.2">
      <c r="A37" s="9"/>
      <c r="B37" s="11"/>
      <c r="C37" s="14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20.25" x14ac:dyDescent="0.3">
      <c r="A38" s="38" t="s">
        <v>50</v>
      </c>
      <c r="B38" s="27" t="s">
        <v>51</v>
      </c>
      <c r="C38" s="28">
        <v>0</v>
      </c>
      <c r="D38" s="29">
        <v>14.94</v>
      </c>
      <c r="E38" s="29">
        <f t="shared" ref="E38:M38" si="12">D38</f>
        <v>14.94</v>
      </c>
      <c r="F38" s="29">
        <f t="shared" si="12"/>
        <v>14.94</v>
      </c>
      <c r="G38" s="29">
        <f t="shared" si="12"/>
        <v>14.94</v>
      </c>
      <c r="H38" s="29">
        <f t="shared" si="12"/>
        <v>14.94</v>
      </c>
      <c r="I38" s="29">
        <f t="shared" si="12"/>
        <v>14.94</v>
      </c>
      <c r="J38" s="29">
        <f t="shared" si="12"/>
        <v>14.94</v>
      </c>
      <c r="K38" s="29">
        <f t="shared" si="12"/>
        <v>14.94</v>
      </c>
      <c r="L38" s="29">
        <f t="shared" si="12"/>
        <v>14.94</v>
      </c>
      <c r="M38" s="29">
        <f t="shared" si="12"/>
        <v>14.94</v>
      </c>
    </row>
    <row r="39" spans="1:13" ht="20.25" x14ac:dyDescent="0.3">
      <c r="A39" s="38" t="s">
        <v>52</v>
      </c>
      <c r="B39" s="27" t="s">
        <v>53</v>
      </c>
      <c r="C39" s="28">
        <v>0</v>
      </c>
      <c r="D39" s="29">
        <v>0</v>
      </c>
      <c r="E39" s="29">
        <v>0</v>
      </c>
      <c r="F39" s="29">
        <v>2.15</v>
      </c>
      <c r="G39" s="29">
        <v>4.05</v>
      </c>
      <c r="H39" s="29">
        <v>5.95</v>
      </c>
      <c r="I39" s="29">
        <v>7.65</v>
      </c>
      <c r="J39" s="29">
        <v>12.65</v>
      </c>
      <c r="K39" s="29">
        <v>15.85</v>
      </c>
      <c r="L39" s="29">
        <v>23.85</v>
      </c>
      <c r="M39" s="29">
        <v>31.85</v>
      </c>
    </row>
    <row r="40" spans="1:13" ht="20.25" x14ac:dyDescent="0.3">
      <c r="A40" s="39" t="s">
        <v>54</v>
      </c>
      <c r="B40" s="27" t="s">
        <v>30</v>
      </c>
      <c r="C40" s="30">
        <v>5.0957999999999997</v>
      </c>
      <c r="D40" s="29">
        <f>$C40*0</f>
        <v>0</v>
      </c>
      <c r="E40" s="29">
        <f>$C40*1</f>
        <v>5.0957999999999997</v>
      </c>
      <c r="F40" s="29">
        <f>$C40*2</f>
        <v>10.191599999999999</v>
      </c>
      <c r="G40" s="29">
        <f>$C40*3</f>
        <v>15.287399999999998</v>
      </c>
      <c r="H40" s="29">
        <f>$C40*4</f>
        <v>20.383199999999999</v>
      </c>
      <c r="I40" s="29">
        <f>$C40*5</f>
        <v>25.478999999999999</v>
      </c>
      <c r="J40" s="29">
        <f>$C40*8</f>
        <v>40.766399999999997</v>
      </c>
      <c r="K40" s="29">
        <f>$C40*10</f>
        <v>50.957999999999998</v>
      </c>
      <c r="L40" s="29">
        <f>$C40*15</f>
        <v>76.436999999999998</v>
      </c>
      <c r="M40" s="29">
        <f>$C40*20</f>
        <v>101.916</v>
      </c>
    </row>
    <row r="41" spans="1:13" ht="24" thickBot="1" x14ac:dyDescent="0.4">
      <c r="A41" s="39"/>
      <c r="B41" s="34" t="s">
        <v>25</v>
      </c>
      <c r="C41" s="32">
        <f>SUM(C38:C40)</f>
        <v>5.0957999999999997</v>
      </c>
      <c r="D41" s="33">
        <f t="shared" ref="D41:M41" si="13">SUM(D38:D40)</f>
        <v>14.94</v>
      </c>
      <c r="E41" s="33">
        <f t="shared" si="13"/>
        <v>20.035799999999998</v>
      </c>
      <c r="F41" s="33">
        <f t="shared" si="13"/>
        <v>27.281599999999997</v>
      </c>
      <c r="G41" s="33">
        <f t="shared" si="13"/>
        <v>34.2774</v>
      </c>
      <c r="H41" s="33">
        <f t="shared" si="13"/>
        <v>41.273200000000003</v>
      </c>
      <c r="I41" s="33">
        <f t="shared" si="13"/>
        <v>48.069000000000003</v>
      </c>
      <c r="J41" s="33">
        <f t="shared" si="13"/>
        <v>68.356399999999994</v>
      </c>
      <c r="K41" s="33">
        <f t="shared" si="13"/>
        <v>81.74799999999999</v>
      </c>
      <c r="L41" s="33">
        <f t="shared" si="13"/>
        <v>115.227</v>
      </c>
      <c r="M41" s="33">
        <f t="shared" si="13"/>
        <v>148.70599999999999</v>
      </c>
    </row>
    <row r="42" spans="1:13" ht="15" thickTop="1" x14ac:dyDescent="0.2">
      <c r="A42" s="9"/>
      <c r="B42" s="11"/>
      <c r="C42" s="12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20.25" x14ac:dyDescent="0.3">
      <c r="A43" s="38" t="s">
        <v>55</v>
      </c>
      <c r="B43" s="27" t="s">
        <v>56</v>
      </c>
      <c r="C43" s="28">
        <v>0</v>
      </c>
      <c r="D43" s="29">
        <v>12.84</v>
      </c>
      <c r="E43" s="29">
        <f t="shared" ref="E43:M43" si="14">D43</f>
        <v>12.84</v>
      </c>
      <c r="F43" s="29">
        <f t="shared" si="14"/>
        <v>12.84</v>
      </c>
      <c r="G43" s="29">
        <f t="shared" si="14"/>
        <v>12.84</v>
      </c>
      <c r="H43" s="29">
        <f t="shared" si="14"/>
        <v>12.84</v>
      </c>
      <c r="I43" s="29">
        <f t="shared" si="14"/>
        <v>12.84</v>
      </c>
      <c r="J43" s="29">
        <f t="shared" si="14"/>
        <v>12.84</v>
      </c>
      <c r="K43" s="29">
        <f t="shared" si="14"/>
        <v>12.84</v>
      </c>
      <c r="L43" s="29">
        <f t="shared" si="14"/>
        <v>12.84</v>
      </c>
      <c r="M43" s="29">
        <f t="shared" si="14"/>
        <v>12.84</v>
      </c>
    </row>
    <row r="44" spans="1:13" ht="20.25" x14ac:dyDescent="0.3">
      <c r="A44" s="38" t="s">
        <v>57</v>
      </c>
      <c r="B44" s="27" t="s">
        <v>44</v>
      </c>
      <c r="C44" s="28">
        <v>1.4379999999999999</v>
      </c>
      <c r="D44" s="29">
        <v>0</v>
      </c>
      <c r="E44" s="29">
        <f>1*C44</f>
        <v>1.4379999999999999</v>
      </c>
      <c r="F44" s="29">
        <f>2*C44</f>
        <v>2.8759999999999999</v>
      </c>
      <c r="G44" s="29">
        <f>3*C44</f>
        <v>4.3140000000000001</v>
      </c>
      <c r="H44" s="29">
        <f>4*C44</f>
        <v>5.7519999999999998</v>
      </c>
      <c r="I44" s="29">
        <f>5*C44</f>
        <v>7.1899999999999995</v>
      </c>
      <c r="J44" s="29">
        <f>8*C44</f>
        <v>11.504</v>
      </c>
      <c r="K44" s="29">
        <f>10*C44</f>
        <v>14.379999999999999</v>
      </c>
      <c r="L44" s="29">
        <f>15*C44</f>
        <v>21.57</v>
      </c>
      <c r="M44" s="29">
        <f>20*C44</f>
        <v>28.759999999999998</v>
      </c>
    </row>
    <row r="45" spans="1:13" ht="20.25" x14ac:dyDescent="0.3">
      <c r="A45" s="40" t="s">
        <v>58</v>
      </c>
      <c r="B45" s="27" t="s">
        <v>30</v>
      </c>
      <c r="C45" s="30">
        <v>3.6456</v>
      </c>
      <c r="D45" s="29">
        <f>$C45*0</f>
        <v>0</v>
      </c>
      <c r="E45" s="29">
        <f>$C45*1</f>
        <v>3.6456</v>
      </c>
      <c r="F45" s="29">
        <f>$C45*2</f>
        <v>7.2911999999999999</v>
      </c>
      <c r="G45" s="29">
        <f>$C45*3</f>
        <v>10.9368</v>
      </c>
      <c r="H45" s="29">
        <f>$C45*4</f>
        <v>14.5824</v>
      </c>
      <c r="I45" s="29">
        <f>$C45*5</f>
        <v>18.228000000000002</v>
      </c>
      <c r="J45" s="29">
        <f>$C45*8</f>
        <v>29.1648</v>
      </c>
      <c r="K45" s="29">
        <f>$C45*10</f>
        <v>36.456000000000003</v>
      </c>
      <c r="L45" s="29">
        <f>$C45*15</f>
        <v>54.683999999999997</v>
      </c>
      <c r="M45" s="29">
        <f>$C45*20</f>
        <v>72.912000000000006</v>
      </c>
    </row>
    <row r="46" spans="1:13" ht="24" thickBot="1" x14ac:dyDescent="0.4">
      <c r="A46" s="39"/>
      <c r="B46" s="31" t="s">
        <v>25</v>
      </c>
      <c r="C46" s="32">
        <f t="shared" ref="C46:M46" si="15">SUM(C43:C45)</f>
        <v>5.0835999999999997</v>
      </c>
      <c r="D46" s="33">
        <f t="shared" si="15"/>
        <v>12.84</v>
      </c>
      <c r="E46" s="33">
        <f t="shared" si="15"/>
        <v>17.9236</v>
      </c>
      <c r="F46" s="33">
        <f t="shared" si="15"/>
        <v>23.007199999999997</v>
      </c>
      <c r="G46" s="33">
        <f t="shared" si="15"/>
        <v>28.090800000000002</v>
      </c>
      <c r="H46" s="33">
        <f t="shared" si="15"/>
        <v>33.174399999999999</v>
      </c>
      <c r="I46" s="33">
        <f t="shared" si="15"/>
        <v>38.258000000000003</v>
      </c>
      <c r="J46" s="33">
        <f t="shared" si="15"/>
        <v>53.508800000000001</v>
      </c>
      <c r="K46" s="33">
        <f t="shared" si="15"/>
        <v>63.676000000000002</v>
      </c>
      <c r="L46" s="33">
        <f t="shared" si="15"/>
        <v>89.093999999999994</v>
      </c>
      <c r="M46" s="33">
        <f t="shared" si="15"/>
        <v>114.512</v>
      </c>
    </row>
    <row r="47" spans="1:13" ht="15" thickTop="1" x14ac:dyDescent="0.2">
      <c r="A47" s="9"/>
      <c r="B47" s="11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20.25" x14ac:dyDescent="0.3">
      <c r="A48" s="38" t="s">
        <v>59</v>
      </c>
      <c r="B48" s="27" t="s">
        <v>60</v>
      </c>
      <c r="C48" s="28">
        <v>0</v>
      </c>
      <c r="D48" s="29">
        <v>9.76</v>
      </c>
      <c r="E48" s="29">
        <f t="shared" ref="E48:M48" si="16">D48</f>
        <v>9.76</v>
      </c>
      <c r="F48" s="29">
        <f t="shared" si="16"/>
        <v>9.76</v>
      </c>
      <c r="G48" s="29">
        <f t="shared" si="16"/>
        <v>9.76</v>
      </c>
      <c r="H48" s="29">
        <f t="shared" si="16"/>
        <v>9.76</v>
      </c>
      <c r="I48" s="29">
        <f t="shared" si="16"/>
        <v>9.76</v>
      </c>
      <c r="J48" s="29">
        <f t="shared" si="16"/>
        <v>9.76</v>
      </c>
      <c r="K48" s="29">
        <f t="shared" si="16"/>
        <v>9.76</v>
      </c>
      <c r="L48" s="29">
        <f t="shared" si="16"/>
        <v>9.76</v>
      </c>
      <c r="M48" s="29">
        <f t="shared" si="16"/>
        <v>9.76</v>
      </c>
    </row>
    <row r="49" spans="1:13" ht="20.25" x14ac:dyDescent="0.3">
      <c r="A49" s="38" t="s">
        <v>61</v>
      </c>
      <c r="B49" s="27" t="s">
        <v>44</v>
      </c>
      <c r="C49" s="28">
        <v>1.5964</v>
      </c>
      <c r="D49" s="29">
        <v>0</v>
      </c>
      <c r="E49" s="29">
        <f>C49</f>
        <v>1.5964</v>
      </c>
      <c r="F49" s="29">
        <f>2*C49</f>
        <v>3.1928000000000001</v>
      </c>
      <c r="G49" s="29">
        <f>3*C49</f>
        <v>4.7892000000000001</v>
      </c>
      <c r="H49" s="29">
        <f>4*C49</f>
        <v>6.3856000000000002</v>
      </c>
      <c r="I49" s="29">
        <f>5*C49</f>
        <v>7.9820000000000002</v>
      </c>
      <c r="J49" s="29">
        <f>8*C49</f>
        <v>12.7712</v>
      </c>
      <c r="K49" s="29">
        <f>10*C49</f>
        <v>15.964</v>
      </c>
      <c r="L49" s="29">
        <f>15*C49</f>
        <v>23.946000000000002</v>
      </c>
      <c r="M49" s="29">
        <f>20*C49</f>
        <v>31.928000000000001</v>
      </c>
    </row>
    <row r="50" spans="1:13" ht="20.25" x14ac:dyDescent="0.3">
      <c r="A50" s="39" t="s">
        <v>62</v>
      </c>
      <c r="B50" s="27" t="s">
        <v>63</v>
      </c>
      <c r="C50" s="28">
        <v>0</v>
      </c>
      <c r="D50" s="29">
        <v>0.54</v>
      </c>
      <c r="E50" s="29">
        <f t="shared" ref="E50:M50" si="17">D50</f>
        <v>0.54</v>
      </c>
      <c r="F50" s="29">
        <f t="shared" si="17"/>
        <v>0.54</v>
      </c>
      <c r="G50" s="29">
        <f t="shared" si="17"/>
        <v>0.54</v>
      </c>
      <c r="H50" s="29">
        <f t="shared" si="17"/>
        <v>0.54</v>
      </c>
      <c r="I50" s="29">
        <f t="shared" si="17"/>
        <v>0.54</v>
      </c>
      <c r="J50" s="29">
        <f t="shared" si="17"/>
        <v>0.54</v>
      </c>
      <c r="K50" s="29">
        <f t="shared" si="17"/>
        <v>0.54</v>
      </c>
      <c r="L50" s="29">
        <f t="shared" si="17"/>
        <v>0.54</v>
      </c>
      <c r="M50" s="29">
        <f t="shared" si="17"/>
        <v>0.54</v>
      </c>
    </row>
    <row r="51" spans="1:13" ht="20.25" x14ac:dyDescent="0.3">
      <c r="A51" s="39"/>
      <c r="B51" s="27" t="s">
        <v>30</v>
      </c>
      <c r="C51" s="30">
        <v>5.3844000000000003</v>
      </c>
      <c r="D51" s="29">
        <f>$C51*0</f>
        <v>0</v>
      </c>
      <c r="E51" s="29">
        <f>$C51*1</f>
        <v>5.3844000000000003</v>
      </c>
      <c r="F51" s="29">
        <f>$C51*2</f>
        <v>10.768800000000001</v>
      </c>
      <c r="G51" s="29">
        <f>$C51*3</f>
        <v>16.153200000000002</v>
      </c>
      <c r="H51" s="29">
        <f>$C51*4</f>
        <v>21.537600000000001</v>
      </c>
      <c r="I51" s="29">
        <f>$C51*5</f>
        <v>26.922000000000001</v>
      </c>
      <c r="J51" s="29">
        <f>$C51*8</f>
        <v>43.075200000000002</v>
      </c>
      <c r="K51" s="29">
        <f>$C51*10</f>
        <v>53.844000000000001</v>
      </c>
      <c r="L51" s="29">
        <f>$C51*15</f>
        <v>80.766000000000005</v>
      </c>
      <c r="M51" s="29">
        <f>$C51*20</f>
        <v>107.688</v>
      </c>
    </row>
    <row r="52" spans="1:13" ht="24" thickBot="1" x14ac:dyDescent="0.4">
      <c r="A52" s="39"/>
      <c r="B52" s="31" t="s">
        <v>25</v>
      </c>
      <c r="C52" s="32">
        <f t="shared" ref="C52:M52" si="18">SUM(C48:C51)</f>
        <v>6.9808000000000003</v>
      </c>
      <c r="D52" s="33">
        <f t="shared" si="18"/>
        <v>10.3</v>
      </c>
      <c r="E52" s="33">
        <f t="shared" si="18"/>
        <v>17.280799999999999</v>
      </c>
      <c r="F52" s="33">
        <f t="shared" si="18"/>
        <v>24.261600000000001</v>
      </c>
      <c r="G52" s="33">
        <f t="shared" si="18"/>
        <v>31.2424</v>
      </c>
      <c r="H52" s="33">
        <f t="shared" si="18"/>
        <v>38.223200000000006</v>
      </c>
      <c r="I52" s="33">
        <f t="shared" si="18"/>
        <v>45.204000000000001</v>
      </c>
      <c r="J52" s="33">
        <f t="shared" si="18"/>
        <v>66.1464</v>
      </c>
      <c r="K52" s="33">
        <f t="shared" si="18"/>
        <v>80.108000000000004</v>
      </c>
      <c r="L52" s="33">
        <f t="shared" si="18"/>
        <v>115.012</v>
      </c>
      <c r="M52" s="33">
        <f t="shared" si="18"/>
        <v>149.916</v>
      </c>
    </row>
    <row r="53" spans="1:13" ht="15" thickTop="1" x14ac:dyDescent="0.2">
      <c r="A53" s="9"/>
      <c r="B53" s="11"/>
      <c r="C53" s="12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20.25" x14ac:dyDescent="0.3">
      <c r="A54" s="38" t="s">
        <v>64</v>
      </c>
      <c r="B54" s="27" t="s">
        <v>29</v>
      </c>
      <c r="C54" s="28">
        <v>4.6500000000000004</v>
      </c>
      <c r="D54" s="29">
        <v>0</v>
      </c>
      <c r="E54" s="29">
        <f>C54</f>
        <v>4.6500000000000004</v>
      </c>
      <c r="F54" s="29">
        <f>2*C54</f>
        <v>9.3000000000000007</v>
      </c>
      <c r="G54" s="29">
        <f>3*C54</f>
        <v>13.950000000000001</v>
      </c>
      <c r="H54" s="29">
        <f>4*C54</f>
        <v>18.600000000000001</v>
      </c>
      <c r="I54" s="29">
        <f>5*C54</f>
        <v>23.25</v>
      </c>
      <c r="J54" s="29">
        <f>8*C54</f>
        <v>37.200000000000003</v>
      </c>
      <c r="K54" s="29">
        <f>10*C54</f>
        <v>46.5</v>
      </c>
      <c r="L54" s="29">
        <f>15*C54</f>
        <v>69.75</v>
      </c>
      <c r="M54" s="29">
        <f>20*C54</f>
        <v>93</v>
      </c>
    </row>
    <row r="55" spans="1:13" ht="20.25" x14ac:dyDescent="0.3">
      <c r="A55" s="38" t="s">
        <v>65</v>
      </c>
      <c r="B55" s="27" t="s">
        <v>30</v>
      </c>
      <c r="C55" s="30">
        <v>6.2545999999999999</v>
      </c>
      <c r="D55" s="29">
        <f>$C55*0</f>
        <v>0</v>
      </c>
      <c r="E55" s="29">
        <f>$C55*1</f>
        <v>6.2545999999999999</v>
      </c>
      <c r="F55" s="29">
        <f>$C55*2</f>
        <v>12.5092</v>
      </c>
      <c r="G55" s="29">
        <f>$C55*3</f>
        <v>18.7638</v>
      </c>
      <c r="H55" s="29">
        <f>$C55*4</f>
        <v>25.0184</v>
      </c>
      <c r="I55" s="29">
        <f>$C55*5</f>
        <v>31.273</v>
      </c>
      <c r="J55" s="29">
        <f>$C55*8</f>
        <v>50.036799999999999</v>
      </c>
      <c r="K55" s="29">
        <f>$C55*10</f>
        <v>62.545999999999999</v>
      </c>
      <c r="L55" s="29">
        <f>$C55*15</f>
        <v>93.819000000000003</v>
      </c>
      <c r="M55" s="29">
        <f>$C55*20</f>
        <v>125.092</v>
      </c>
    </row>
    <row r="56" spans="1:13" ht="24" thickBot="1" x14ac:dyDescent="0.4">
      <c r="A56" s="39" t="s">
        <v>66</v>
      </c>
      <c r="B56" s="31" t="s">
        <v>25</v>
      </c>
      <c r="C56" s="32">
        <f t="shared" ref="C56:M56" si="19">SUM(C54:C55)</f>
        <v>10.9046</v>
      </c>
      <c r="D56" s="33">
        <f t="shared" si="19"/>
        <v>0</v>
      </c>
      <c r="E56" s="33">
        <f t="shared" si="19"/>
        <v>10.9046</v>
      </c>
      <c r="F56" s="33">
        <f t="shared" si="19"/>
        <v>21.809200000000001</v>
      </c>
      <c r="G56" s="33">
        <f t="shared" si="19"/>
        <v>32.713799999999999</v>
      </c>
      <c r="H56" s="33">
        <f t="shared" si="19"/>
        <v>43.618400000000001</v>
      </c>
      <c r="I56" s="33">
        <f t="shared" si="19"/>
        <v>54.522999999999996</v>
      </c>
      <c r="J56" s="33">
        <f t="shared" si="19"/>
        <v>87.236800000000002</v>
      </c>
      <c r="K56" s="33">
        <f t="shared" si="19"/>
        <v>109.04599999999999</v>
      </c>
      <c r="L56" s="33">
        <f t="shared" si="19"/>
        <v>163.56900000000002</v>
      </c>
      <c r="M56" s="33">
        <f t="shared" si="19"/>
        <v>218.09199999999998</v>
      </c>
    </row>
    <row r="57" spans="1:13" ht="15" thickTop="1" x14ac:dyDescent="0.2">
      <c r="A57" s="9"/>
      <c r="B57" s="11"/>
      <c r="C57" s="12"/>
      <c r="D57" s="10"/>
      <c r="E57" s="10" t="s">
        <v>18</v>
      </c>
      <c r="F57" s="10"/>
      <c r="G57" s="10"/>
      <c r="H57" s="10"/>
      <c r="I57" s="10"/>
      <c r="J57" s="10"/>
      <c r="K57" s="10"/>
      <c r="L57" s="10"/>
      <c r="M57" s="10"/>
    </row>
    <row r="58" spans="1:13" ht="14.25" x14ac:dyDescent="0.2">
      <c r="A58" s="11" t="s">
        <v>67</v>
      </c>
      <c r="B58" s="9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22.5" x14ac:dyDescent="0.3">
      <c r="A59" s="5" t="s">
        <v>2</v>
      </c>
      <c r="B59" s="5"/>
      <c r="C59" s="6"/>
      <c r="D59" s="7" t="s">
        <v>4</v>
      </c>
      <c r="E59" s="7" t="s">
        <v>5</v>
      </c>
      <c r="F59" s="7" t="s">
        <v>6</v>
      </c>
      <c r="G59" s="7" t="s">
        <v>7</v>
      </c>
      <c r="H59" s="7" t="s">
        <v>8</v>
      </c>
      <c r="I59" s="7" t="s">
        <v>9</v>
      </c>
      <c r="J59" s="7" t="s">
        <v>10</v>
      </c>
      <c r="K59" s="7" t="s">
        <v>11</v>
      </c>
      <c r="L59" s="7" t="s">
        <v>12</v>
      </c>
      <c r="M59" s="7" t="s">
        <v>13</v>
      </c>
    </row>
    <row r="60" spans="1:13" ht="22.5" x14ac:dyDescent="0.3">
      <c r="A60" s="5" t="s">
        <v>14</v>
      </c>
      <c r="B60" s="5"/>
      <c r="C60" s="6"/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  <c r="K60" s="7" t="s">
        <v>15</v>
      </c>
      <c r="L60" s="7" t="s">
        <v>15</v>
      </c>
      <c r="M60" s="7" t="s">
        <v>15</v>
      </c>
    </row>
    <row r="61" spans="1:13" ht="22.5" x14ac:dyDescent="0.3">
      <c r="A61" s="5" t="s">
        <v>16</v>
      </c>
      <c r="B61" s="5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30" x14ac:dyDescent="0.4">
      <c r="A62" s="8" t="s">
        <v>17</v>
      </c>
      <c r="B62" s="9"/>
      <c r="C62" s="10" t="s">
        <v>18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27" x14ac:dyDescent="0.35">
      <c r="A63" s="36" t="s">
        <v>19</v>
      </c>
      <c r="B63" s="37"/>
      <c r="C63" s="37"/>
      <c r="D63" s="35">
        <f t="shared" ref="D63:M63" si="20">D11</f>
        <v>13.2</v>
      </c>
      <c r="E63" s="35">
        <f t="shared" si="20"/>
        <v>21.444399999999998</v>
      </c>
      <c r="F63" s="35">
        <f t="shared" si="20"/>
        <v>29.688800000000001</v>
      </c>
      <c r="G63" s="35">
        <f t="shared" si="20"/>
        <v>37.933199999999999</v>
      </c>
      <c r="H63" s="35">
        <f t="shared" si="20"/>
        <v>46.177599999999998</v>
      </c>
      <c r="I63" s="35">
        <f t="shared" si="20"/>
        <v>54.421999999999997</v>
      </c>
      <c r="J63" s="35">
        <f t="shared" si="20"/>
        <v>79.155200000000008</v>
      </c>
      <c r="K63" s="35">
        <f t="shared" si="20"/>
        <v>95.644000000000005</v>
      </c>
      <c r="L63" s="35">
        <f t="shared" si="20"/>
        <v>136.86599999999999</v>
      </c>
      <c r="M63" s="35">
        <f t="shared" si="20"/>
        <v>178.08800000000002</v>
      </c>
    </row>
    <row r="64" spans="1:13" ht="27" x14ac:dyDescent="0.35">
      <c r="A64" s="36" t="s">
        <v>26</v>
      </c>
      <c r="B64" s="37"/>
      <c r="C64" s="37"/>
      <c r="D64" s="35">
        <f t="shared" ref="D64:M64" si="21">D16</f>
        <v>13</v>
      </c>
      <c r="E64" s="35">
        <f t="shared" si="21"/>
        <v>21.6236</v>
      </c>
      <c r="F64" s="35">
        <f t="shared" si="21"/>
        <v>30.247199999999999</v>
      </c>
      <c r="G64" s="35">
        <f t="shared" si="21"/>
        <v>38.870800000000003</v>
      </c>
      <c r="H64" s="35">
        <f t="shared" si="21"/>
        <v>47.494399999999999</v>
      </c>
      <c r="I64" s="35">
        <f t="shared" si="21"/>
        <v>56.117999999999995</v>
      </c>
      <c r="J64" s="35">
        <f t="shared" si="21"/>
        <v>81.988799999999998</v>
      </c>
      <c r="K64" s="35">
        <f t="shared" si="21"/>
        <v>99.23599999999999</v>
      </c>
      <c r="L64" s="35">
        <f t="shared" si="21"/>
        <v>142.35399999999998</v>
      </c>
      <c r="M64" s="35">
        <f t="shared" si="21"/>
        <v>185.47199999999998</v>
      </c>
    </row>
    <row r="65" spans="1:13" ht="27" x14ac:dyDescent="0.35">
      <c r="A65" s="36" t="s">
        <v>31</v>
      </c>
      <c r="B65" s="37"/>
      <c r="C65" s="37"/>
      <c r="D65" s="35">
        <f t="shared" ref="D65:M65" si="22">D21</f>
        <v>10</v>
      </c>
      <c r="E65" s="35">
        <f t="shared" si="22"/>
        <v>18.584</v>
      </c>
      <c r="F65" s="35">
        <f t="shared" si="22"/>
        <v>27.167999999999999</v>
      </c>
      <c r="G65" s="35">
        <f t="shared" si="22"/>
        <v>35.751999999999995</v>
      </c>
      <c r="H65" s="35">
        <f t="shared" si="22"/>
        <v>44.335999999999999</v>
      </c>
      <c r="I65" s="35">
        <f t="shared" si="22"/>
        <v>52.92</v>
      </c>
      <c r="J65" s="35">
        <f t="shared" si="22"/>
        <v>78.671999999999997</v>
      </c>
      <c r="K65" s="35">
        <f t="shared" si="22"/>
        <v>95.84</v>
      </c>
      <c r="L65" s="35">
        <f t="shared" si="22"/>
        <v>138.76</v>
      </c>
      <c r="M65" s="35">
        <f t="shared" si="22"/>
        <v>181.68</v>
      </c>
    </row>
    <row r="66" spans="1:13" ht="27" x14ac:dyDescent="0.35">
      <c r="A66" s="36" t="s">
        <v>36</v>
      </c>
      <c r="B66" s="37"/>
      <c r="C66" s="37"/>
      <c r="D66" s="35">
        <f t="shared" ref="D66:M66" si="23">D26</f>
        <v>11.25</v>
      </c>
      <c r="E66" s="35">
        <f t="shared" si="23"/>
        <v>18.491599999999998</v>
      </c>
      <c r="F66" s="35">
        <f t="shared" si="23"/>
        <v>25.7332</v>
      </c>
      <c r="G66" s="35">
        <f t="shared" si="23"/>
        <v>32.974800000000002</v>
      </c>
      <c r="H66" s="35">
        <f t="shared" si="23"/>
        <v>40.2164</v>
      </c>
      <c r="I66" s="35">
        <f t="shared" si="23"/>
        <v>47.457999999999998</v>
      </c>
      <c r="J66" s="35">
        <f t="shared" si="23"/>
        <v>69.1828</v>
      </c>
      <c r="K66" s="35">
        <f t="shared" si="23"/>
        <v>83.665999999999997</v>
      </c>
      <c r="L66" s="35">
        <f t="shared" si="23"/>
        <v>119.874</v>
      </c>
      <c r="M66" s="35">
        <f t="shared" si="23"/>
        <v>156.08199999999999</v>
      </c>
    </row>
    <row r="67" spans="1:13" ht="27" x14ac:dyDescent="0.35">
      <c r="A67" s="36" t="s">
        <v>68</v>
      </c>
      <c r="B67" s="37"/>
      <c r="C67" s="37"/>
      <c r="D67" s="35">
        <f t="shared" ref="D67:M67" si="24">D31</f>
        <v>8.08</v>
      </c>
      <c r="E67" s="35">
        <f t="shared" si="24"/>
        <v>16.690300000000001</v>
      </c>
      <c r="F67" s="35">
        <f t="shared" si="24"/>
        <v>25.300600000000003</v>
      </c>
      <c r="G67" s="35">
        <f t="shared" si="24"/>
        <v>33.910900000000005</v>
      </c>
      <c r="H67" s="35">
        <f t="shared" si="24"/>
        <v>42.5212</v>
      </c>
      <c r="I67" s="35">
        <f t="shared" si="24"/>
        <v>51.131500000000003</v>
      </c>
      <c r="J67" s="35">
        <f t="shared" si="24"/>
        <v>76.962400000000002</v>
      </c>
      <c r="K67" s="35">
        <f t="shared" si="24"/>
        <v>94.182999999999993</v>
      </c>
      <c r="L67" s="35">
        <f t="shared" si="24"/>
        <v>135.20949999999999</v>
      </c>
      <c r="M67" s="35">
        <f t="shared" si="24"/>
        <v>173.32599999999999</v>
      </c>
    </row>
    <row r="68" spans="1:13" ht="27" x14ac:dyDescent="0.35">
      <c r="A68" s="36" t="s">
        <v>46</v>
      </c>
      <c r="B68" s="37"/>
      <c r="C68" s="37"/>
      <c r="D68" s="35">
        <f t="shared" ref="D68:M68" si="25">D36</f>
        <v>11</v>
      </c>
      <c r="E68" s="35">
        <f t="shared" si="25"/>
        <v>18.358899999999998</v>
      </c>
      <c r="F68" s="35">
        <f t="shared" si="25"/>
        <v>25.7178</v>
      </c>
      <c r="G68" s="35">
        <f t="shared" si="25"/>
        <v>33.076700000000002</v>
      </c>
      <c r="H68" s="35">
        <f t="shared" si="25"/>
        <v>40.435600000000001</v>
      </c>
      <c r="I68" s="35">
        <f t="shared" si="25"/>
        <v>47.794499999999999</v>
      </c>
      <c r="J68" s="35">
        <f t="shared" si="25"/>
        <v>69.871200000000002</v>
      </c>
      <c r="K68" s="35">
        <f t="shared" si="25"/>
        <v>84.588999999999999</v>
      </c>
      <c r="L68" s="35">
        <f t="shared" si="25"/>
        <v>121.3835</v>
      </c>
      <c r="M68" s="35">
        <f t="shared" si="25"/>
        <v>158.178</v>
      </c>
    </row>
    <row r="69" spans="1:13" ht="27" x14ac:dyDescent="0.35">
      <c r="A69" s="36" t="s">
        <v>50</v>
      </c>
      <c r="B69" s="37"/>
      <c r="C69" s="37"/>
      <c r="D69" s="35">
        <f t="shared" ref="D69:M69" si="26">D41</f>
        <v>14.94</v>
      </c>
      <c r="E69" s="35">
        <f t="shared" si="26"/>
        <v>20.035799999999998</v>
      </c>
      <c r="F69" s="35">
        <f t="shared" si="26"/>
        <v>27.281599999999997</v>
      </c>
      <c r="G69" s="35">
        <f t="shared" si="26"/>
        <v>34.2774</v>
      </c>
      <c r="H69" s="35">
        <f t="shared" si="26"/>
        <v>41.273200000000003</v>
      </c>
      <c r="I69" s="35">
        <f t="shared" si="26"/>
        <v>48.069000000000003</v>
      </c>
      <c r="J69" s="35">
        <f t="shared" si="26"/>
        <v>68.356399999999994</v>
      </c>
      <c r="K69" s="35">
        <f t="shared" si="26"/>
        <v>81.74799999999999</v>
      </c>
      <c r="L69" s="35">
        <f t="shared" si="26"/>
        <v>115.227</v>
      </c>
      <c r="M69" s="35">
        <f t="shared" si="26"/>
        <v>148.70599999999999</v>
      </c>
    </row>
    <row r="70" spans="1:13" ht="27" x14ac:dyDescent="0.35">
      <c r="A70" s="36" t="s">
        <v>55</v>
      </c>
      <c r="B70" s="37"/>
      <c r="C70" s="37"/>
      <c r="D70" s="35">
        <f t="shared" ref="D70:M70" si="27">D46</f>
        <v>12.84</v>
      </c>
      <c r="E70" s="35">
        <f t="shared" si="27"/>
        <v>17.9236</v>
      </c>
      <c r="F70" s="35">
        <f t="shared" si="27"/>
        <v>23.007199999999997</v>
      </c>
      <c r="G70" s="35">
        <f t="shared" si="27"/>
        <v>28.090800000000002</v>
      </c>
      <c r="H70" s="35">
        <f t="shared" si="27"/>
        <v>33.174399999999999</v>
      </c>
      <c r="I70" s="35">
        <f t="shared" si="27"/>
        <v>38.258000000000003</v>
      </c>
      <c r="J70" s="35">
        <f t="shared" si="27"/>
        <v>53.508800000000001</v>
      </c>
      <c r="K70" s="35">
        <f t="shared" si="27"/>
        <v>63.676000000000002</v>
      </c>
      <c r="L70" s="35">
        <f t="shared" si="27"/>
        <v>89.093999999999994</v>
      </c>
      <c r="M70" s="35">
        <f t="shared" si="27"/>
        <v>114.512</v>
      </c>
    </row>
    <row r="71" spans="1:13" ht="27" x14ac:dyDescent="0.35">
      <c r="A71" s="36" t="s">
        <v>59</v>
      </c>
      <c r="B71" s="37"/>
      <c r="C71" s="37"/>
      <c r="D71" s="35">
        <f t="shared" ref="D71:M71" si="28">D52</f>
        <v>10.3</v>
      </c>
      <c r="E71" s="35">
        <f t="shared" si="28"/>
        <v>17.280799999999999</v>
      </c>
      <c r="F71" s="35">
        <f t="shared" si="28"/>
        <v>24.261600000000001</v>
      </c>
      <c r="G71" s="35">
        <f t="shared" si="28"/>
        <v>31.2424</v>
      </c>
      <c r="H71" s="35">
        <f t="shared" si="28"/>
        <v>38.223200000000006</v>
      </c>
      <c r="I71" s="35">
        <f t="shared" si="28"/>
        <v>45.204000000000001</v>
      </c>
      <c r="J71" s="35">
        <f t="shared" si="28"/>
        <v>66.1464</v>
      </c>
      <c r="K71" s="35">
        <f t="shared" si="28"/>
        <v>80.108000000000004</v>
      </c>
      <c r="L71" s="35">
        <f t="shared" si="28"/>
        <v>115.012</v>
      </c>
      <c r="M71" s="35">
        <f t="shared" si="28"/>
        <v>149.916</v>
      </c>
    </row>
    <row r="72" spans="1:13" ht="27" x14ac:dyDescent="0.35">
      <c r="A72" s="36" t="s">
        <v>64</v>
      </c>
      <c r="B72" s="37"/>
      <c r="C72" s="37"/>
      <c r="D72" s="35">
        <f t="shared" ref="D72:M72" si="29">D56</f>
        <v>0</v>
      </c>
      <c r="E72" s="35">
        <f t="shared" si="29"/>
        <v>10.9046</v>
      </c>
      <c r="F72" s="35">
        <f t="shared" si="29"/>
        <v>21.809200000000001</v>
      </c>
      <c r="G72" s="35">
        <f t="shared" si="29"/>
        <v>32.713799999999999</v>
      </c>
      <c r="H72" s="35">
        <f t="shared" si="29"/>
        <v>43.618400000000001</v>
      </c>
      <c r="I72" s="35">
        <f t="shared" si="29"/>
        <v>54.522999999999996</v>
      </c>
      <c r="J72" s="35">
        <f t="shared" si="29"/>
        <v>87.236800000000002</v>
      </c>
      <c r="K72" s="35">
        <f t="shared" si="29"/>
        <v>109.04599999999999</v>
      </c>
      <c r="L72" s="35">
        <f t="shared" si="29"/>
        <v>163.56900000000002</v>
      </c>
      <c r="M72" s="35">
        <f t="shared" si="29"/>
        <v>218.09199999999998</v>
      </c>
    </row>
  </sheetData>
  <mergeCells count="2">
    <mergeCell ref="A1:M1"/>
    <mergeCell ref="A2:M2"/>
  </mergeCells>
  <pageMargins left="0.44" right="0.37" top="0.52" bottom="0.55000000000000004" header="0.5" footer="0.5"/>
  <pageSetup scale="41" fitToHeight="2" orientation="landscape" r:id="rId1"/>
  <headerFooter alignWithMargins="0"/>
  <rowBreaks count="1" manualBreakCount="1">
    <brk id="58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76"/>
  <sheetViews>
    <sheetView view="pageBreakPreview" topLeftCell="A33" zoomScale="50" zoomScaleSheetLayoutView="50" workbookViewId="0">
      <selection activeCell="C60" sqref="C60"/>
    </sheetView>
  </sheetViews>
  <sheetFormatPr defaultRowHeight="12.75" x14ac:dyDescent="0.2"/>
  <cols>
    <col min="1" max="1" width="81.85546875" customWidth="1"/>
    <col min="2" max="2" width="59" customWidth="1"/>
    <col min="3" max="3" width="19" bestFit="1" customWidth="1"/>
    <col min="4" max="9" width="14.5703125" bestFit="1" customWidth="1"/>
    <col min="10" max="11" width="17" bestFit="1" customWidth="1"/>
    <col min="12" max="13" width="17" customWidth="1"/>
  </cols>
  <sheetData>
    <row r="1" spans="1:13" ht="34.5" x14ac:dyDescent="0.55000000000000004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4.5" x14ac:dyDescent="0.55000000000000004">
      <c r="A2" s="47" t="s">
        <v>70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34.5" x14ac:dyDescent="0.55000000000000004">
      <c r="A3" s="2" t="s">
        <v>1</v>
      </c>
      <c r="B3" s="2"/>
      <c r="C3" s="2"/>
      <c r="D3" s="2"/>
      <c r="E3" s="2"/>
      <c r="F3" s="2"/>
      <c r="G3" s="3"/>
      <c r="H3" s="3"/>
      <c r="I3" s="2"/>
      <c r="J3" s="4"/>
      <c r="K3" s="2"/>
      <c r="L3" s="2"/>
      <c r="M3" s="2"/>
    </row>
    <row r="4" spans="1:13" ht="20.25" x14ac:dyDescent="0.3">
      <c r="A4" s="5" t="s">
        <v>2</v>
      </c>
      <c r="B4" s="5"/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</row>
    <row r="5" spans="1:13" ht="20.25" x14ac:dyDescent="0.3">
      <c r="A5" s="5" t="s">
        <v>14</v>
      </c>
      <c r="B5" s="5"/>
      <c r="C5" s="6" t="s">
        <v>15</v>
      </c>
      <c r="D5" s="6" t="s">
        <v>15</v>
      </c>
      <c r="E5" s="6" t="s">
        <v>15</v>
      </c>
      <c r="F5" s="6" t="s">
        <v>15</v>
      </c>
      <c r="G5" s="6" t="s">
        <v>15</v>
      </c>
      <c r="H5" s="6" t="s">
        <v>15</v>
      </c>
      <c r="I5" s="6" t="s">
        <v>15</v>
      </c>
      <c r="J5" s="6" t="s">
        <v>15</v>
      </c>
      <c r="K5" s="6" t="s">
        <v>15</v>
      </c>
      <c r="L5" s="6" t="s">
        <v>15</v>
      </c>
      <c r="M5" s="6" t="s">
        <v>15</v>
      </c>
    </row>
    <row r="6" spans="1:13" ht="20.25" x14ac:dyDescent="0.3">
      <c r="A6" s="5" t="s">
        <v>16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5">
      <c r="A7" s="15" t="s">
        <v>17</v>
      </c>
      <c r="B7" s="15"/>
      <c r="C7" s="16" t="s">
        <v>18</v>
      </c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0.25" x14ac:dyDescent="0.3">
      <c r="A8" s="41" t="s">
        <v>19</v>
      </c>
      <c r="B8" s="17" t="s">
        <v>20</v>
      </c>
      <c r="C8" s="18">
        <v>0</v>
      </c>
      <c r="D8" s="19">
        <v>13.2</v>
      </c>
      <c r="E8" s="19">
        <f t="shared" ref="E8:M8" si="0">D8</f>
        <v>13.2</v>
      </c>
      <c r="F8" s="19">
        <f t="shared" si="0"/>
        <v>13.2</v>
      </c>
      <c r="G8" s="19">
        <f t="shared" si="0"/>
        <v>13.2</v>
      </c>
      <c r="H8" s="19">
        <f t="shared" si="0"/>
        <v>13.2</v>
      </c>
      <c r="I8" s="19">
        <f t="shared" si="0"/>
        <v>13.2</v>
      </c>
      <c r="J8" s="19">
        <f t="shared" si="0"/>
        <v>13.2</v>
      </c>
      <c r="K8" s="19">
        <f t="shared" si="0"/>
        <v>13.2</v>
      </c>
      <c r="L8" s="19">
        <f t="shared" si="0"/>
        <v>13.2</v>
      </c>
      <c r="M8" s="19">
        <f t="shared" si="0"/>
        <v>13.2</v>
      </c>
    </row>
    <row r="9" spans="1:13" ht="20.25" x14ac:dyDescent="0.3">
      <c r="A9" s="44" t="s">
        <v>21</v>
      </c>
      <c r="B9" s="17" t="s">
        <v>22</v>
      </c>
      <c r="C9" s="18">
        <v>2.5299999999999998</v>
      </c>
      <c r="D9" s="19">
        <v>0</v>
      </c>
      <c r="E9" s="19">
        <f>C9</f>
        <v>2.5299999999999998</v>
      </c>
      <c r="F9" s="19">
        <f>2*E9</f>
        <v>5.0599999999999996</v>
      </c>
      <c r="G9" s="19">
        <f>3*E9</f>
        <v>7.59</v>
      </c>
      <c r="H9" s="19">
        <f>4*E9</f>
        <v>10.119999999999999</v>
      </c>
      <c r="I9" s="19">
        <f>5*E9</f>
        <v>12.649999999999999</v>
      </c>
      <c r="J9" s="19">
        <f>8*E9</f>
        <v>20.239999999999998</v>
      </c>
      <c r="K9" s="19">
        <f>10*E9</f>
        <v>25.299999999999997</v>
      </c>
      <c r="L9" s="19">
        <f>15*E9</f>
        <v>37.949999999999996</v>
      </c>
      <c r="M9" s="19">
        <f>20*E9</f>
        <v>50.599999999999994</v>
      </c>
    </row>
    <row r="10" spans="1:13" ht="20.25" x14ac:dyDescent="0.3">
      <c r="A10" s="43" t="s">
        <v>23</v>
      </c>
      <c r="B10" s="17" t="s">
        <v>24</v>
      </c>
      <c r="C10" s="20">
        <v>5.7100999999999997</v>
      </c>
      <c r="D10" s="19">
        <f>$C10*0</f>
        <v>0</v>
      </c>
      <c r="E10" s="19">
        <f>$C10*1</f>
        <v>5.7100999999999997</v>
      </c>
      <c r="F10" s="19">
        <f>$C10*2</f>
        <v>11.420199999999999</v>
      </c>
      <c r="G10" s="19">
        <f>$C10*3</f>
        <v>17.130299999999998</v>
      </c>
      <c r="H10" s="19">
        <f>$C10*4</f>
        <v>22.840399999999999</v>
      </c>
      <c r="I10" s="19">
        <f>$C10*5</f>
        <v>28.5505</v>
      </c>
      <c r="J10" s="19">
        <f>$C10*8</f>
        <v>45.680799999999998</v>
      </c>
      <c r="K10" s="19">
        <f>$C10*10</f>
        <v>57.100999999999999</v>
      </c>
      <c r="L10" s="19">
        <f>$C10*15</f>
        <v>85.651499999999999</v>
      </c>
      <c r="M10" s="19">
        <f>$C10*20</f>
        <v>114.202</v>
      </c>
    </row>
    <row r="11" spans="1:13" ht="24" thickBot="1" x14ac:dyDescent="0.4">
      <c r="A11" s="45"/>
      <c r="B11" s="21" t="s">
        <v>25</v>
      </c>
      <c r="C11" s="22">
        <f t="shared" ref="C11:M11" si="1">SUM(C8:C10)</f>
        <v>8.2401</v>
      </c>
      <c r="D11" s="23">
        <f t="shared" si="1"/>
        <v>13.2</v>
      </c>
      <c r="E11" s="23">
        <f t="shared" si="1"/>
        <v>21.440099999999997</v>
      </c>
      <c r="F11" s="23">
        <f t="shared" si="1"/>
        <v>29.680199999999999</v>
      </c>
      <c r="G11" s="23">
        <f t="shared" si="1"/>
        <v>37.920299999999997</v>
      </c>
      <c r="H11" s="23">
        <f t="shared" si="1"/>
        <v>46.160399999999996</v>
      </c>
      <c r="I11" s="23">
        <f t="shared" si="1"/>
        <v>54.400499999999994</v>
      </c>
      <c r="J11" s="23">
        <f t="shared" si="1"/>
        <v>79.120800000000003</v>
      </c>
      <c r="K11" s="23">
        <f t="shared" si="1"/>
        <v>95.600999999999999</v>
      </c>
      <c r="L11" s="23">
        <f t="shared" si="1"/>
        <v>136.80149999999998</v>
      </c>
      <c r="M11" s="23">
        <f t="shared" si="1"/>
        <v>178.00200000000001</v>
      </c>
    </row>
    <row r="12" spans="1:13" ht="15.75" customHeight="1" thickTop="1" x14ac:dyDescent="0.2">
      <c r="A12" s="9"/>
      <c r="B12" s="11"/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0.25" x14ac:dyDescent="0.3">
      <c r="A13" s="41" t="s">
        <v>26</v>
      </c>
      <c r="B13" s="17" t="s">
        <v>27</v>
      </c>
      <c r="C13" s="24">
        <v>0</v>
      </c>
      <c r="D13" s="25">
        <v>13</v>
      </c>
      <c r="E13" s="25">
        <f t="shared" ref="E13:M13" si="2">D13</f>
        <v>13</v>
      </c>
      <c r="F13" s="25">
        <f t="shared" si="2"/>
        <v>13</v>
      </c>
      <c r="G13" s="25">
        <f t="shared" si="2"/>
        <v>13</v>
      </c>
      <c r="H13" s="25">
        <f t="shared" si="2"/>
        <v>13</v>
      </c>
      <c r="I13" s="25">
        <f t="shared" si="2"/>
        <v>13</v>
      </c>
      <c r="J13" s="25">
        <f t="shared" si="2"/>
        <v>13</v>
      </c>
      <c r="K13" s="25">
        <f t="shared" si="2"/>
        <v>13</v>
      </c>
      <c r="L13" s="25">
        <f t="shared" si="2"/>
        <v>13</v>
      </c>
      <c r="M13" s="25">
        <f t="shared" si="2"/>
        <v>13</v>
      </c>
    </row>
    <row r="14" spans="1:13" ht="20.25" x14ac:dyDescent="0.3">
      <c r="A14" s="42" t="s">
        <v>28</v>
      </c>
      <c r="B14" s="17" t="s">
        <v>29</v>
      </c>
      <c r="C14" s="24">
        <v>3.1833999999999998</v>
      </c>
      <c r="D14" s="19">
        <v>0</v>
      </c>
      <c r="E14" s="19">
        <f>1*C14</f>
        <v>3.1833999999999998</v>
      </c>
      <c r="F14" s="19">
        <f>2*C14</f>
        <v>6.3667999999999996</v>
      </c>
      <c r="G14" s="19">
        <f>3*C14</f>
        <v>9.5502000000000002</v>
      </c>
      <c r="H14" s="19">
        <f>4*C14</f>
        <v>12.733599999999999</v>
      </c>
      <c r="I14" s="19">
        <f>5*C14</f>
        <v>15.916999999999998</v>
      </c>
      <c r="J14" s="19">
        <f>8*C14</f>
        <v>25.467199999999998</v>
      </c>
      <c r="K14" s="19">
        <f>10*C14</f>
        <v>31.833999999999996</v>
      </c>
      <c r="L14" s="19">
        <f>15*C14</f>
        <v>47.750999999999998</v>
      </c>
      <c r="M14" s="19">
        <f>20*C14</f>
        <v>63.667999999999992</v>
      </c>
    </row>
    <row r="15" spans="1:13" ht="20.25" x14ac:dyDescent="0.3">
      <c r="A15" s="43" t="s">
        <v>23</v>
      </c>
      <c r="B15" s="17" t="s">
        <v>30</v>
      </c>
      <c r="C15" s="26">
        <v>5.4626000000000001</v>
      </c>
      <c r="D15" s="19">
        <f>$C15*0</f>
        <v>0</v>
      </c>
      <c r="E15" s="19">
        <f>$C15*1</f>
        <v>5.4626000000000001</v>
      </c>
      <c r="F15" s="19">
        <f>$C15*2</f>
        <v>10.9252</v>
      </c>
      <c r="G15" s="19">
        <f>$C15*3</f>
        <v>16.387799999999999</v>
      </c>
      <c r="H15" s="19">
        <f>$C15*4</f>
        <v>21.8504</v>
      </c>
      <c r="I15" s="19">
        <f>$C15*5</f>
        <v>27.313000000000002</v>
      </c>
      <c r="J15" s="19">
        <f>$C15*8</f>
        <v>43.700800000000001</v>
      </c>
      <c r="K15" s="19">
        <f>$C15*10</f>
        <v>54.626000000000005</v>
      </c>
      <c r="L15" s="19">
        <f>$C15*15</f>
        <v>81.939000000000007</v>
      </c>
      <c r="M15" s="19">
        <f>$C15*20</f>
        <v>109.25200000000001</v>
      </c>
    </row>
    <row r="16" spans="1:13" ht="24" thickBot="1" x14ac:dyDescent="0.4">
      <c r="A16" s="43"/>
      <c r="B16" s="21" t="s">
        <v>25</v>
      </c>
      <c r="C16" s="22">
        <f t="shared" ref="C16:M16" si="3">SUM(C13:C15)</f>
        <v>8.6460000000000008</v>
      </c>
      <c r="D16" s="23">
        <f t="shared" si="3"/>
        <v>13</v>
      </c>
      <c r="E16" s="23">
        <f t="shared" si="3"/>
        <v>21.646000000000001</v>
      </c>
      <c r="F16" s="23">
        <f t="shared" si="3"/>
        <v>30.291999999999998</v>
      </c>
      <c r="G16" s="23">
        <f t="shared" si="3"/>
        <v>38.938000000000002</v>
      </c>
      <c r="H16" s="23">
        <f t="shared" si="3"/>
        <v>47.584000000000003</v>
      </c>
      <c r="I16" s="23">
        <f t="shared" si="3"/>
        <v>56.230000000000004</v>
      </c>
      <c r="J16" s="23">
        <f t="shared" si="3"/>
        <v>82.168000000000006</v>
      </c>
      <c r="K16" s="23">
        <f t="shared" si="3"/>
        <v>99.460000000000008</v>
      </c>
      <c r="L16" s="23">
        <f t="shared" si="3"/>
        <v>142.69</v>
      </c>
      <c r="M16" s="23">
        <f t="shared" si="3"/>
        <v>185.92000000000002</v>
      </c>
    </row>
    <row r="17" spans="1:18" ht="15" thickTop="1" x14ac:dyDescent="0.2">
      <c r="A17" s="9"/>
      <c r="B17" s="11"/>
      <c r="C17" s="14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8" ht="20.25" x14ac:dyDescent="0.3">
      <c r="A18" s="38" t="s">
        <v>31</v>
      </c>
      <c r="B18" s="27" t="s">
        <v>32</v>
      </c>
      <c r="C18" s="28">
        <v>0</v>
      </c>
      <c r="D18" s="29">
        <v>10</v>
      </c>
      <c r="E18" s="29">
        <f t="shared" ref="E18:M18" si="4">D18</f>
        <v>10</v>
      </c>
      <c r="F18" s="29">
        <f t="shared" si="4"/>
        <v>10</v>
      </c>
      <c r="G18" s="29">
        <f t="shared" si="4"/>
        <v>10</v>
      </c>
      <c r="H18" s="29">
        <f t="shared" si="4"/>
        <v>10</v>
      </c>
      <c r="I18" s="29">
        <f t="shared" si="4"/>
        <v>10</v>
      </c>
      <c r="J18" s="29">
        <f t="shared" si="4"/>
        <v>10</v>
      </c>
      <c r="K18" s="29">
        <f t="shared" si="4"/>
        <v>10</v>
      </c>
      <c r="L18" s="29">
        <f t="shared" si="4"/>
        <v>10</v>
      </c>
      <c r="M18" s="29">
        <f t="shared" si="4"/>
        <v>10</v>
      </c>
      <c r="R18" s="1"/>
    </row>
    <row r="19" spans="1:18" ht="20.25" x14ac:dyDescent="0.3">
      <c r="A19" s="38" t="s">
        <v>33</v>
      </c>
      <c r="B19" s="27" t="s">
        <v>29</v>
      </c>
      <c r="C19" s="28">
        <v>1.929</v>
      </c>
      <c r="D19" s="29">
        <v>0</v>
      </c>
      <c r="E19" s="29">
        <f>1*C19</f>
        <v>1.929</v>
      </c>
      <c r="F19" s="29">
        <f>2*C19</f>
        <v>3.8580000000000001</v>
      </c>
      <c r="G19" s="29">
        <f>3*C19</f>
        <v>5.7869999999999999</v>
      </c>
      <c r="H19" s="29">
        <f>4*C19</f>
        <v>7.7160000000000002</v>
      </c>
      <c r="I19" s="29">
        <f>5*C19</f>
        <v>9.6449999999999996</v>
      </c>
      <c r="J19" s="29">
        <f>8*C19</f>
        <v>15.432</v>
      </c>
      <c r="K19" s="29">
        <f>10*C19</f>
        <v>19.29</v>
      </c>
      <c r="L19" s="29">
        <f>15*C19</f>
        <v>28.935000000000002</v>
      </c>
      <c r="M19" s="29">
        <f>20*C19</f>
        <v>38.58</v>
      </c>
    </row>
    <row r="20" spans="1:18" ht="20.25" x14ac:dyDescent="0.3">
      <c r="A20" s="38"/>
      <c r="B20" s="27" t="s">
        <v>71</v>
      </c>
      <c r="C20" s="28">
        <v>0.8</v>
      </c>
      <c r="D20" s="29">
        <v>0.8</v>
      </c>
      <c r="E20" s="29">
        <v>0.8</v>
      </c>
      <c r="F20" s="29">
        <v>0.8</v>
      </c>
      <c r="G20" s="29">
        <v>0.8</v>
      </c>
      <c r="H20" s="29">
        <v>0.8</v>
      </c>
      <c r="I20" s="29">
        <v>0.8</v>
      </c>
      <c r="J20" s="29">
        <v>0.8</v>
      </c>
      <c r="K20" s="29">
        <v>0.8</v>
      </c>
      <c r="L20" s="29">
        <v>0.8</v>
      </c>
      <c r="M20" s="29">
        <v>0.8</v>
      </c>
    </row>
    <row r="21" spans="1:18" ht="20.25" x14ac:dyDescent="0.3">
      <c r="A21" s="39" t="s">
        <v>34</v>
      </c>
      <c r="B21" s="27" t="s">
        <v>30</v>
      </c>
      <c r="C21" s="30">
        <v>6.5326000000000004</v>
      </c>
      <c r="D21" s="29">
        <f>$C21*0</f>
        <v>0</v>
      </c>
      <c r="E21" s="29">
        <f>$C21*1</f>
        <v>6.5326000000000004</v>
      </c>
      <c r="F21" s="29">
        <f>$C21*2</f>
        <v>13.065200000000001</v>
      </c>
      <c r="G21" s="29">
        <f>$C21*3</f>
        <v>19.597799999999999</v>
      </c>
      <c r="H21" s="29">
        <f>$C21*4</f>
        <v>26.130400000000002</v>
      </c>
      <c r="I21" s="29">
        <f>$C21*5</f>
        <v>32.663000000000004</v>
      </c>
      <c r="J21" s="29">
        <f>$C21*8</f>
        <v>52.260800000000003</v>
      </c>
      <c r="K21" s="29">
        <f>$C21*10</f>
        <v>65.326000000000008</v>
      </c>
      <c r="L21" s="29">
        <f>$C21*15</f>
        <v>97.989000000000004</v>
      </c>
      <c r="M21" s="29">
        <f>$C21*20</f>
        <v>130.65200000000002</v>
      </c>
    </row>
    <row r="22" spans="1:18" ht="24" thickBot="1" x14ac:dyDescent="0.4">
      <c r="A22" s="39" t="s">
        <v>35</v>
      </c>
      <c r="B22" s="31" t="s">
        <v>25</v>
      </c>
      <c r="C22" s="32">
        <f t="shared" ref="C22:M22" si="5">SUM(C18:C21)</f>
        <v>9.2616000000000014</v>
      </c>
      <c r="D22" s="33">
        <f t="shared" si="5"/>
        <v>10.8</v>
      </c>
      <c r="E22" s="33">
        <f t="shared" si="5"/>
        <v>19.261600000000001</v>
      </c>
      <c r="F22" s="33">
        <f t="shared" si="5"/>
        <v>27.723200000000002</v>
      </c>
      <c r="G22" s="33">
        <f t="shared" si="5"/>
        <v>36.184799999999996</v>
      </c>
      <c r="H22" s="33">
        <f t="shared" si="5"/>
        <v>44.6464</v>
      </c>
      <c r="I22" s="33">
        <f t="shared" si="5"/>
        <v>53.108000000000004</v>
      </c>
      <c r="J22" s="33">
        <f t="shared" si="5"/>
        <v>78.492800000000003</v>
      </c>
      <c r="K22" s="33">
        <f t="shared" si="5"/>
        <v>95.416000000000011</v>
      </c>
      <c r="L22" s="33">
        <f t="shared" si="5"/>
        <v>137.72399999999999</v>
      </c>
      <c r="M22" s="33">
        <f t="shared" si="5"/>
        <v>180.03200000000001</v>
      </c>
    </row>
    <row r="23" spans="1:18" ht="15" thickTop="1" x14ac:dyDescent="0.2">
      <c r="A23" s="9"/>
      <c r="B23" s="11"/>
      <c r="C23" s="14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8" ht="20.25" x14ac:dyDescent="0.3">
      <c r="A24" s="38" t="s">
        <v>36</v>
      </c>
      <c r="B24" s="27" t="s">
        <v>37</v>
      </c>
      <c r="C24" s="28">
        <v>0</v>
      </c>
      <c r="D24" s="29">
        <v>11.25</v>
      </c>
      <c r="E24" s="29">
        <f t="shared" ref="E24:M24" si="6">D24</f>
        <v>11.25</v>
      </c>
      <c r="F24" s="29">
        <f t="shared" si="6"/>
        <v>11.25</v>
      </c>
      <c r="G24" s="29">
        <f t="shared" si="6"/>
        <v>11.25</v>
      </c>
      <c r="H24" s="29">
        <f t="shared" si="6"/>
        <v>11.25</v>
      </c>
      <c r="I24" s="29">
        <f t="shared" si="6"/>
        <v>11.25</v>
      </c>
      <c r="J24" s="29">
        <f t="shared" si="6"/>
        <v>11.25</v>
      </c>
      <c r="K24" s="29">
        <f t="shared" si="6"/>
        <v>11.25</v>
      </c>
      <c r="L24" s="29">
        <f t="shared" si="6"/>
        <v>11.25</v>
      </c>
      <c r="M24" s="29">
        <f t="shared" si="6"/>
        <v>11.25</v>
      </c>
    </row>
    <row r="25" spans="1:18" ht="20.25" x14ac:dyDescent="0.3">
      <c r="A25" s="38" t="s">
        <v>38</v>
      </c>
      <c r="B25" s="27" t="s">
        <v>39</v>
      </c>
      <c r="C25" s="28">
        <v>1.2432000000000001</v>
      </c>
      <c r="D25" s="29">
        <v>0</v>
      </c>
      <c r="E25" s="29">
        <f>1*C25</f>
        <v>1.2432000000000001</v>
      </c>
      <c r="F25" s="29">
        <f>2*C25</f>
        <v>2.4864000000000002</v>
      </c>
      <c r="G25" s="29">
        <f>3*C25</f>
        <v>3.7296000000000005</v>
      </c>
      <c r="H25" s="29">
        <f>4*C25</f>
        <v>4.9728000000000003</v>
      </c>
      <c r="I25" s="29">
        <f>5*C25</f>
        <v>6.2160000000000002</v>
      </c>
      <c r="J25" s="29">
        <f>8*C25</f>
        <v>9.9456000000000007</v>
      </c>
      <c r="K25" s="29">
        <f>10*C25</f>
        <v>12.432</v>
      </c>
      <c r="L25" s="29">
        <f>15*C25</f>
        <v>18.648</v>
      </c>
      <c r="M25" s="29">
        <f>20*C25</f>
        <v>24.864000000000001</v>
      </c>
    </row>
    <row r="26" spans="1:18" ht="20.25" x14ac:dyDescent="0.3">
      <c r="A26" s="38"/>
      <c r="B26" s="27" t="s">
        <v>71</v>
      </c>
      <c r="C26" s="28">
        <v>1.06</v>
      </c>
      <c r="D26" s="29">
        <v>1.06</v>
      </c>
      <c r="E26" s="29">
        <v>1.06</v>
      </c>
      <c r="F26" s="29">
        <v>1.06</v>
      </c>
      <c r="G26" s="29">
        <v>1.06</v>
      </c>
      <c r="H26" s="29">
        <v>1.06</v>
      </c>
      <c r="I26" s="29">
        <v>1.06</v>
      </c>
      <c r="J26" s="29">
        <v>1.06</v>
      </c>
      <c r="K26" s="29">
        <v>1.06</v>
      </c>
      <c r="L26" s="29">
        <v>1.06</v>
      </c>
      <c r="M26" s="29">
        <v>1.06</v>
      </c>
    </row>
    <row r="27" spans="1:18" ht="20.25" x14ac:dyDescent="0.3">
      <c r="A27" s="39" t="s">
        <v>34</v>
      </c>
      <c r="B27" s="27" t="s">
        <v>24</v>
      </c>
      <c r="C27" s="30">
        <v>6.0632999999999999</v>
      </c>
      <c r="D27" s="29">
        <f>$C27*0</f>
        <v>0</v>
      </c>
      <c r="E27" s="29">
        <f>$C27*1</f>
        <v>6.0632999999999999</v>
      </c>
      <c r="F27" s="29">
        <f>$C27*2</f>
        <v>12.1266</v>
      </c>
      <c r="G27" s="29">
        <f>$C27*3</f>
        <v>18.189900000000002</v>
      </c>
      <c r="H27" s="29">
        <f>$C27*4</f>
        <v>24.2532</v>
      </c>
      <c r="I27" s="29">
        <f>$C27*5</f>
        <v>30.316499999999998</v>
      </c>
      <c r="J27" s="29">
        <f>$C27*8</f>
        <v>48.506399999999999</v>
      </c>
      <c r="K27" s="29">
        <f>$C27*10</f>
        <v>60.632999999999996</v>
      </c>
      <c r="L27" s="29">
        <f>$C27*15</f>
        <v>90.9495</v>
      </c>
      <c r="M27" s="29">
        <f>$C27*20</f>
        <v>121.26599999999999</v>
      </c>
    </row>
    <row r="28" spans="1:18" ht="24" thickBot="1" x14ac:dyDescent="0.4">
      <c r="A28" s="39" t="s">
        <v>40</v>
      </c>
      <c r="B28" s="31" t="s">
        <v>25</v>
      </c>
      <c r="C28" s="32">
        <f t="shared" ref="C28:M28" si="7">SUM(C24:C27)</f>
        <v>8.3665000000000003</v>
      </c>
      <c r="D28" s="33">
        <f t="shared" si="7"/>
        <v>12.31</v>
      </c>
      <c r="E28" s="33">
        <f t="shared" si="7"/>
        <v>19.616500000000002</v>
      </c>
      <c r="F28" s="33">
        <f t="shared" si="7"/>
        <v>26.923000000000002</v>
      </c>
      <c r="G28" s="33">
        <f t="shared" si="7"/>
        <v>34.229500000000002</v>
      </c>
      <c r="H28" s="33">
        <f t="shared" si="7"/>
        <v>41.536000000000001</v>
      </c>
      <c r="I28" s="33">
        <f t="shared" si="7"/>
        <v>48.842500000000001</v>
      </c>
      <c r="J28" s="33">
        <f t="shared" si="7"/>
        <v>70.762</v>
      </c>
      <c r="K28" s="33">
        <f t="shared" si="7"/>
        <v>85.375</v>
      </c>
      <c r="L28" s="33">
        <f t="shared" si="7"/>
        <v>121.9075</v>
      </c>
      <c r="M28" s="33">
        <f t="shared" si="7"/>
        <v>158.44</v>
      </c>
    </row>
    <row r="29" spans="1:18" ht="15" thickTop="1" x14ac:dyDescent="0.2">
      <c r="A29" s="9"/>
      <c r="B29" s="11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8" ht="20.25" x14ac:dyDescent="0.3">
      <c r="A30" s="38" t="s">
        <v>41</v>
      </c>
      <c r="B30" s="27" t="s">
        <v>42</v>
      </c>
      <c r="C30" s="28">
        <v>0</v>
      </c>
      <c r="D30" s="29">
        <v>8.08</v>
      </c>
      <c r="E30" s="29">
        <f t="shared" ref="E30:M30" si="8">D30</f>
        <v>8.08</v>
      </c>
      <c r="F30" s="29">
        <f t="shared" si="8"/>
        <v>8.08</v>
      </c>
      <c r="G30" s="29">
        <f t="shared" si="8"/>
        <v>8.08</v>
      </c>
      <c r="H30" s="29">
        <f t="shared" si="8"/>
        <v>8.08</v>
      </c>
      <c r="I30" s="29">
        <f t="shared" si="8"/>
        <v>8.08</v>
      </c>
      <c r="J30" s="29">
        <f t="shared" si="8"/>
        <v>8.08</v>
      </c>
      <c r="K30" s="29">
        <f t="shared" si="8"/>
        <v>8.08</v>
      </c>
      <c r="L30" s="29">
        <f t="shared" si="8"/>
        <v>8.08</v>
      </c>
      <c r="M30" s="29">
        <f t="shared" si="8"/>
        <v>8.08</v>
      </c>
    </row>
    <row r="31" spans="1:18" ht="20.25" x14ac:dyDescent="0.3">
      <c r="A31" s="38" t="s">
        <v>43</v>
      </c>
      <c r="B31" s="27" t="s">
        <v>44</v>
      </c>
      <c r="C31" s="28">
        <v>3.2240000000000002</v>
      </c>
      <c r="D31" s="29">
        <v>0</v>
      </c>
      <c r="E31" s="29">
        <f>1*C31</f>
        <v>3.2240000000000002</v>
      </c>
      <c r="F31" s="29">
        <f>2*C31</f>
        <v>6.4480000000000004</v>
      </c>
      <c r="G31" s="29">
        <f>3*C31</f>
        <v>9.6720000000000006</v>
      </c>
      <c r="H31" s="29">
        <f>4*C31</f>
        <v>12.896000000000001</v>
      </c>
      <c r="I31" s="29">
        <f>5*C31</f>
        <v>16.12</v>
      </c>
      <c r="J31" s="29">
        <f>8*C31</f>
        <v>25.792000000000002</v>
      </c>
      <c r="K31" s="29">
        <f>10*C31</f>
        <v>32.24</v>
      </c>
      <c r="L31" s="29">
        <f>15*3.089</f>
        <v>46.335000000000001</v>
      </c>
      <c r="M31" s="29">
        <f>20*2.876</f>
        <v>57.519999999999996</v>
      </c>
    </row>
    <row r="32" spans="1:18" ht="20.25" x14ac:dyDescent="0.3">
      <c r="A32" s="39" t="s">
        <v>45</v>
      </c>
      <c r="B32" s="27" t="s">
        <v>24</v>
      </c>
      <c r="C32" s="30">
        <v>5.6795</v>
      </c>
      <c r="D32" s="29">
        <f>$C32*0</f>
        <v>0</v>
      </c>
      <c r="E32" s="29">
        <f>$C32*1</f>
        <v>5.6795</v>
      </c>
      <c r="F32" s="29">
        <f>$C32*2</f>
        <v>11.359</v>
      </c>
      <c r="G32" s="29">
        <f>$C32*3</f>
        <v>17.038499999999999</v>
      </c>
      <c r="H32" s="29">
        <f>$C32*4</f>
        <v>22.718</v>
      </c>
      <c r="I32" s="29">
        <f>$C32*5</f>
        <v>28.397500000000001</v>
      </c>
      <c r="J32" s="29">
        <f>$C32*8</f>
        <v>45.436</v>
      </c>
      <c r="K32" s="29">
        <f>$C32*10</f>
        <v>56.795000000000002</v>
      </c>
      <c r="L32" s="29">
        <f>$C32*15</f>
        <v>85.192499999999995</v>
      </c>
      <c r="M32" s="29">
        <f>$C32*20</f>
        <v>113.59</v>
      </c>
    </row>
    <row r="33" spans="1:13" ht="24" thickBot="1" x14ac:dyDescent="0.4">
      <c r="A33" s="39"/>
      <c r="B33" s="31" t="s">
        <v>25</v>
      </c>
      <c r="C33" s="32">
        <f t="shared" ref="C33:M33" si="9">SUM(C30:C32)</f>
        <v>8.9035000000000011</v>
      </c>
      <c r="D33" s="33">
        <f t="shared" si="9"/>
        <v>8.08</v>
      </c>
      <c r="E33" s="33">
        <f t="shared" si="9"/>
        <v>16.983499999999999</v>
      </c>
      <c r="F33" s="33">
        <f t="shared" si="9"/>
        <v>25.887</v>
      </c>
      <c r="G33" s="33">
        <f t="shared" si="9"/>
        <v>34.790500000000002</v>
      </c>
      <c r="H33" s="33">
        <f t="shared" si="9"/>
        <v>43.694000000000003</v>
      </c>
      <c r="I33" s="33">
        <f t="shared" si="9"/>
        <v>52.597500000000004</v>
      </c>
      <c r="J33" s="33">
        <f t="shared" si="9"/>
        <v>79.307999999999993</v>
      </c>
      <c r="K33" s="33">
        <f t="shared" si="9"/>
        <v>97.115000000000009</v>
      </c>
      <c r="L33" s="33">
        <f t="shared" si="9"/>
        <v>139.60749999999999</v>
      </c>
      <c r="M33" s="33">
        <f t="shared" si="9"/>
        <v>179.19</v>
      </c>
    </row>
    <row r="34" spans="1:13" ht="15" thickTop="1" x14ac:dyDescent="0.2">
      <c r="A34" s="9"/>
      <c r="B34" s="11"/>
      <c r="C34" s="12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20.25" x14ac:dyDescent="0.3">
      <c r="A35" s="38" t="s">
        <v>46</v>
      </c>
      <c r="B35" s="27" t="s">
        <v>47</v>
      </c>
      <c r="C35" s="28">
        <v>0</v>
      </c>
      <c r="D35" s="29">
        <v>11</v>
      </c>
      <c r="E35" s="29">
        <f t="shared" ref="E35:M35" si="10">D35</f>
        <v>11</v>
      </c>
      <c r="F35" s="29">
        <f t="shared" si="10"/>
        <v>11</v>
      </c>
      <c r="G35" s="29">
        <f t="shared" si="10"/>
        <v>11</v>
      </c>
      <c r="H35" s="29">
        <f t="shared" si="10"/>
        <v>11</v>
      </c>
      <c r="I35" s="29">
        <f t="shared" si="10"/>
        <v>11</v>
      </c>
      <c r="J35" s="29">
        <f t="shared" si="10"/>
        <v>11</v>
      </c>
      <c r="K35" s="29">
        <f t="shared" si="10"/>
        <v>11</v>
      </c>
      <c r="L35" s="29">
        <f t="shared" si="10"/>
        <v>11</v>
      </c>
      <c r="M35" s="29">
        <f t="shared" si="10"/>
        <v>11</v>
      </c>
    </row>
    <row r="36" spans="1:13" ht="20.25" x14ac:dyDescent="0.3">
      <c r="A36" s="38" t="s">
        <v>48</v>
      </c>
      <c r="B36" s="27" t="s">
        <v>44</v>
      </c>
      <c r="C36" s="28">
        <v>2.1812999999999998</v>
      </c>
      <c r="D36" s="29">
        <v>0</v>
      </c>
      <c r="E36" s="29">
        <f>1*C36</f>
        <v>2.1812999999999998</v>
      </c>
      <c r="F36" s="29">
        <f>2*E36</f>
        <v>4.3625999999999996</v>
      </c>
      <c r="G36" s="29">
        <f>3*E36</f>
        <v>6.5438999999999989</v>
      </c>
      <c r="H36" s="29">
        <f>4*E36</f>
        <v>8.7251999999999992</v>
      </c>
      <c r="I36" s="29">
        <f>5*E36</f>
        <v>10.906499999999999</v>
      </c>
      <c r="J36" s="29">
        <f>8*E36</f>
        <v>17.450399999999998</v>
      </c>
      <c r="K36" s="29">
        <f>10*E36</f>
        <v>21.812999999999999</v>
      </c>
      <c r="L36" s="29">
        <f>15*E36</f>
        <v>32.719499999999996</v>
      </c>
      <c r="M36" s="29">
        <f>20*E36</f>
        <v>43.625999999999998</v>
      </c>
    </row>
    <row r="37" spans="1:13" ht="20.25" x14ac:dyDescent="0.3">
      <c r="A37" s="39" t="s">
        <v>49</v>
      </c>
      <c r="B37" s="27" t="s">
        <v>30</v>
      </c>
      <c r="C37" s="30">
        <v>5.0548000000000002</v>
      </c>
      <c r="D37" s="29">
        <f>$C37*0</f>
        <v>0</v>
      </c>
      <c r="E37" s="29">
        <f>$C37*1</f>
        <v>5.0548000000000002</v>
      </c>
      <c r="F37" s="29">
        <f>$C37*2</f>
        <v>10.1096</v>
      </c>
      <c r="G37" s="29">
        <f>$C37*3</f>
        <v>15.164400000000001</v>
      </c>
      <c r="H37" s="29">
        <f>$C37*4</f>
        <v>20.219200000000001</v>
      </c>
      <c r="I37" s="29">
        <f>$C37*5</f>
        <v>25.274000000000001</v>
      </c>
      <c r="J37" s="29">
        <f>$C37*8</f>
        <v>40.438400000000001</v>
      </c>
      <c r="K37" s="29">
        <f>$C37*10</f>
        <v>50.548000000000002</v>
      </c>
      <c r="L37" s="29">
        <f>$C37*15</f>
        <v>75.822000000000003</v>
      </c>
      <c r="M37" s="29">
        <f>$C37*20</f>
        <v>101.096</v>
      </c>
    </row>
    <row r="38" spans="1:13" ht="24" thickBot="1" x14ac:dyDescent="0.4">
      <c r="A38" s="39"/>
      <c r="B38" s="31" t="s">
        <v>25</v>
      </c>
      <c r="C38" s="32">
        <f t="shared" ref="C38:M38" si="11">SUM(C35:C37)</f>
        <v>7.2361000000000004</v>
      </c>
      <c r="D38" s="33">
        <f t="shared" si="11"/>
        <v>11</v>
      </c>
      <c r="E38" s="33">
        <f t="shared" si="11"/>
        <v>18.2361</v>
      </c>
      <c r="F38" s="33">
        <f t="shared" si="11"/>
        <v>25.472200000000001</v>
      </c>
      <c r="G38" s="33">
        <f t="shared" si="11"/>
        <v>32.708300000000001</v>
      </c>
      <c r="H38" s="33">
        <f t="shared" si="11"/>
        <v>39.944400000000002</v>
      </c>
      <c r="I38" s="33">
        <f t="shared" si="11"/>
        <v>47.180500000000002</v>
      </c>
      <c r="J38" s="33">
        <f t="shared" si="11"/>
        <v>68.888800000000003</v>
      </c>
      <c r="K38" s="33">
        <f t="shared" si="11"/>
        <v>83.361000000000004</v>
      </c>
      <c r="L38" s="33">
        <f t="shared" si="11"/>
        <v>119.5415</v>
      </c>
      <c r="M38" s="33">
        <f t="shared" si="11"/>
        <v>155.72200000000001</v>
      </c>
    </row>
    <row r="39" spans="1:13" ht="15" thickTop="1" x14ac:dyDescent="0.2">
      <c r="A39" s="9"/>
      <c r="B39" s="11"/>
      <c r="C39" s="14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20.25" x14ac:dyDescent="0.3">
      <c r="A40" s="38" t="s">
        <v>50</v>
      </c>
      <c r="B40" s="27" t="s">
        <v>51</v>
      </c>
      <c r="C40" s="28">
        <v>0</v>
      </c>
      <c r="D40" s="29">
        <v>14.94</v>
      </c>
      <c r="E40" s="29">
        <f t="shared" ref="E40:M40" si="12">D40</f>
        <v>14.94</v>
      </c>
      <c r="F40" s="29">
        <f t="shared" si="12"/>
        <v>14.94</v>
      </c>
      <c r="G40" s="29">
        <f t="shared" si="12"/>
        <v>14.94</v>
      </c>
      <c r="H40" s="29">
        <f t="shared" si="12"/>
        <v>14.94</v>
      </c>
      <c r="I40" s="29">
        <f t="shared" si="12"/>
        <v>14.94</v>
      </c>
      <c r="J40" s="29">
        <f t="shared" si="12"/>
        <v>14.94</v>
      </c>
      <c r="K40" s="29">
        <f t="shared" si="12"/>
        <v>14.94</v>
      </c>
      <c r="L40" s="29">
        <f t="shared" si="12"/>
        <v>14.94</v>
      </c>
      <c r="M40" s="29">
        <f t="shared" si="12"/>
        <v>14.94</v>
      </c>
    </row>
    <row r="41" spans="1:13" ht="20.25" x14ac:dyDescent="0.3">
      <c r="A41" s="38" t="s">
        <v>52</v>
      </c>
      <c r="B41" s="27" t="s">
        <v>53</v>
      </c>
      <c r="C41" s="28">
        <v>0</v>
      </c>
      <c r="D41" s="29">
        <v>0</v>
      </c>
      <c r="E41" s="29">
        <v>0</v>
      </c>
      <c r="F41" s="29">
        <v>2.15</v>
      </c>
      <c r="G41" s="29">
        <v>4.05</v>
      </c>
      <c r="H41" s="29">
        <v>5.95</v>
      </c>
      <c r="I41" s="29">
        <v>7.65</v>
      </c>
      <c r="J41" s="29">
        <v>12.65</v>
      </c>
      <c r="K41" s="29">
        <v>15.85</v>
      </c>
      <c r="L41" s="29">
        <v>23.85</v>
      </c>
      <c r="M41" s="29">
        <v>31.85</v>
      </c>
    </row>
    <row r="42" spans="1:13" ht="20.25" x14ac:dyDescent="0.3">
      <c r="A42" s="39" t="s">
        <v>54</v>
      </c>
      <c r="B42" s="27" t="s">
        <v>30</v>
      </c>
      <c r="C42" s="30">
        <v>5.3563999999999998</v>
      </c>
      <c r="D42" s="29">
        <f>$C42*0</f>
        <v>0</v>
      </c>
      <c r="E42" s="29">
        <f>$C42*1</f>
        <v>5.3563999999999998</v>
      </c>
      <c r="F42" s="29">
        <f>$C42*2</f>
        <v>10.7128</v>
      </c>
      <c r="G42" s="29">
        <f>$C42*3</f>
        <v>16.069199999999999</v>
      </c>
      <c r="H42" s="29">
        <f>$C42*4</f>
        <v>21.425599999999999</v>
      </c>
      <c r="I42" s="29">
        <f>$C42*5</f>
        <v>26.782</v>
      </c>
      <c r="J42" s="29">
        <f>$C42*8</f>
        <v>42.851199999999999</v>
      </c>
      <c r="K42" s="29">
        <f>$C42*10</f>
        <v>53.564</v>
      </c>
      <c r="L42" s="29">
        <f>$C42*15</f>
        <v>80.346000000000004</v>
      </c>
      <c r="M42" s="29">
        <f>$C42*20</f>
        <v>107.128</v>
      </c>
    </row>
    <row r="43" spans="1:13" ht="24" thickBot="1" x14ac:dyDescent="0.4">
      <c r="A43" s="39"/>
      <c r="B43" s="34" t="s">
        <v>25</v>
      </c>
      <c r="C43" s="32">
        <f>SUM(C40:C42)</f>
        <v>5.3563999999999998</v>
      </c>
      <c r="D43" s="33">
        <f t="shared" ref="D43:M43" si="13">SUM(D40:D42)</f>
        <v>14.94</v>
      </c>
      <c r="E43" s="33">
        <f t="shared" si="13"/>
        <v>20.296399999999998</v>
      </c>
      <c r="F43" s="33">
        <f t="shared" si="13"/>
        <v>27.802799999999998</v>
      </c>
      <c r="G43" s="33">
        <f t="shared" si="13"/>
        <v>35.059199999999997</v>
      </c>
      <c r="H43" s="33">
        <f t="shared" si="13"/>
        <v>42.315600000000003</v>
      </c>
      <c r="I43" s="33">
        <f t="shared" si="13"/>
        <v>49.372</v>
      </c>
      <c r="J43" s="33">
        <f t="shared" si="13"/>
        <v>70.441199999999995</v>
      </c>
      <c r="K43" s="33">
        <f t="shared" si="13"/>
        <v>84.353999999999999</v>
      </c>
      <c r="L43" s="33">
        <f t="shared" si="13"/>
        <v>119.136</v>
      </c>
      <c r="M43" s="33">
        <f t="shared" si="13"/>
        <v>153.91800000000001</v>
      </c>
    </row>
    <row r="44" spans="1:13" ht="15" thickTop="1" x14ac:dyDescent="0.2">
      <c r="A44" s="9"/>
      <c r="B44" s="11"/>
      <c r="C44" s="12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20.25" x14ac:dyDescent="0.3">
      <c r="A45" s="38" t="s">
        <v>55</v>
      </c>
      <c r="B45" s="27" t="s">
        <v>56</v>
      </c>
      <c r="C45" s="28">
        <v>0</v>
      </c>
      <c r="D45" s="29">
        <v>12.84</v>
      </c>
      <c r="E45" s="29">
        <f t="shared" ref="E45:M45" si="14">D45</f>
        <v>12.84</v>
      </c>
      <c r="F45" s="29">
        <f t="shared" si="14"/>
        <v>12.84</v>
      </c>
      <c r="G45" s="29">
        <f t="shared" si="14"/>
        <v>12.84</v>
      </c>
      <c r="H45" s="29">
        <f t="shared" si="14"/>
        <v>12.84</v>
      </c>
      <c r="I45" s="29">
        <f t="shared" si="14"/>
        <v>12.84</v>
      </c>
      <c r="J45" s="29">
        <f t="shared" si="14"/>
        <v>12.84</v>
      </c>
      <c r="K45" s="29">
        <f t="shared" si="14"/>
        <v>12.84</v>
      </c>
      <c r="L45" s="29">
        <f t="shared" si="14"/>
        <v>12.84</v>
      </c>
      <c r="M45" s="29">
        <f t="shared" si="14"/>
        <v>12.84</v>
      </c>
    </row>
    <row r="46" spans="1:13" ht="20.25" x14ac:dyDescent="0.3">
      <c r="A46" s="38" t="s">
        <v>57</v>
      </c>
      <c r="B46" s="27" t="s">
        <v>44</v>
      </c>
      <c r="C46" s="28">
        <v>1.4379999999999999</v>
      </c>
      <c r="D46" s="29">
        <v>0</v>
      </c>
      <c r="E46" s="29">
        <f>1*C46</f>
        <v>1.4379999999999999</v>
      </c>
      <c r="F46" s="29">
        <f>2*C46</f>
        <v>2.8759999999999999</v>
      </c>
      <c r="G46" s="29">
        <f>3*C46</f>
        <v>4.3140000000000001</v>
      </c>
      <c r="H46" s="29">
        <f>4*C46</f>
        <v>5.7519999999999998</v>
      </c>
      <c r="I46" s="29">
        <f>5*C46</f>
        <v>7.1899999999999995</v>
      </c>
      <c r="J46" s="29">
        <f>8*C46</f>
        <v>11.504</v>
      </c>
      <c r="K46" s="29">
        <f>10*C46</f>
        <v>14.379999999999999</v>
      </c>
      <c r="L46" s="29">
        <f>15*C46</f>
        <v>21.57</v>
      </c>
      <c r="M46" s="29">
        <f>20*C46</f>
        <v>28.759999999999998</v>
      </c>
    </row>
    <row r="47" spans="1:13" ht="20.25" x14ac:dyDescent="0.3">
      <c r="A47" s="38"/>
      <c r="B47" s="27" t="s">
        <v>71</v>
      </c>
      <c r="C47" s="28">
        <v>0.77</v>
      </c>
      <c r="D47" s="29">
        <v>0.77</v>
      </c>
      <c r="E47" s="29">
        <v>0.77</v>
      </c>
      <c r="F47" s="29">
        <v>0.77</v>
      </c>
      <c r="G47" s="29">
        <v>0.77</v>
      </c>
      <c r="H47" s="29">
        <v>0.77</v>
      </c>
      <c r="I47" s="29">
        <v>0.77</v>
      </c>
      <c r="J47" s="29">
        <v>0.77</v>
      </c>
      <c r="K47" s="29">
        <v>0.77</v>
      </c>
      <c r="L47" s="29">
        <v>0.77</v>
      </c>
      <c r="M47" s="29">
        <v>0.77</v>
      </c>
    </row>
    <row r="48" spans="1:13" ht="20.25" x14ac:dyDescent="0.3">
      <c r="A48" s="40" t="s">
        <v>58</v>
      </c>
      <c r="B48" s="27" t="s">
        <v>30</v>
      </c>
      <c r="C48" s="30">
        <v>4.5949999999999998</v>
      </c>
      <c r="D48" s="29">
        <f>$C48*0</f>
        <v>0</v>
      </c>
      <c r="E48" s="29">
        <f>$C48*1</f>
        <v>4.5949999999999998</v>
      </c>
      <c r="F48" s="29">
        <f>$C48*2</f>
        <v>9.19</v>
      </c>
      <c r="G48" s="29">
        <f>$C48*3</f>
        <v>13.785</v>
      </c>
      <c r="H48" s="29">
        <f>$C48*4</f>
        <v>18.38</v>
      </c>
      <c r="I48" s="29">
        <f>$C48*5</f>
        <v>22.974999999999998</v>
      </c>
      <c r="J48" s="29">
        <f>$C48*8</f>
        <v>36.76</v>
      </c>
      <c r="K48" s="29">
        <f>$C48*10</f>
        <v>45.949999999999996</v>
      </c>
      <c r="L48" s="29">
        <f>$C48*15</f>
        <v>68.924999999999997</v>
      </c>
      <c r="M48" s="29">
        <f>$C48*20</f>
        <v>91.899999999999991</v>
      </c>
    </row>
    <row r="49" spans="1:13" ht="24" thickBot="1" x14ac:dyDescent="0.4">
      <c r="A49" s="39"/>
      <c r="B49" s="31" t="s">
        <v>25</v>
      </c>
      <c r="C49" s="32">
        <f t="shared" ref="C49:M49" si="15">SUM(C45:C48)</f>
        <v>6.8029999999999999</v>
      </c>
      <c r="D49" s="33">
        <f t="shared" si="15"/>
        <v>13.61</v>
      </c>
      <c r="E49" s="33">
        <f t="shared" si="15"/>
        <v>19.643000000000001</v>
      </c>
      <c r="F49" s="33">
        <f t="shared" si="15"/>
        <v>25.676000000000002</v>
      </c>
      <c r="G49" s="33">
        <f t="shared" si="15"/>
        <v>31.709</v>
      </c>
      <c r="H49" s="33">
        <f t="shared" si="15"/>
        <v>37.741999999999997</v>
      </c>
      <c r="I49" s="33">
        <f t="shared" si="15"/>
        <v>43.774999999999999</v>
      </c>
      <c r="J49" s="33">
        <f t="shared" si="15"/>
        <v>61.873999999999995</v>
      </c>
      <c r="K49" s="33">
        <f t="shared" si="15"/>
        <v>73.94</v>
      </c>
      <c r="L49" s="33">
        <f t="shared" si="15"/>
        <v>104.10499999999999</v>
      </c>
      <c r="M49" s="33">
        <f t="shared" si="15"/>
        <v>134.26999999999998</v>
      </c>
    </row>
    <row r="50" spans="1:13" ht="15" thickTop="1" x14ac:dyDescent="0.2">
      <c r="A50" s="9"/>
      <c r="B50" s="11"/>
      <c r="C50" s="12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20.25" x14ac:dyDescent="0.3">
      <c r="A51" s="38" t="s">
        <v>59</v>
      </c>
      <c r="B51" s="27" t="s">
        <v>60</v>
      </c>
      <c r="C51" s="28">
        <v>0</v>
      </c>
      <c r="D51" s="29">
        <v>9.76</v>
      </c>
      <c r="E51" s="29">
        <f t="shared" ref="E51:M51" si="16">D51</f>
        <v>9.76</v>
      </c>
      <c r="F51" s="29">
        <f t="shared" si="16"/>
        <v>9.76</v>
      </c>
      <c r="G51" s="29">
        <f t="shared" si="16"/>
        <v>9.76</v>
      </c>
      <c r="H51" s="29">
        <f t="shared" si="16"/>
        <v>9.76</v>
      </c>
      <c r="I51" s="29">
        <f t="shared" si="16"/>
        <v>9.76</v>
      </c>
      <c r="J51" s="29">
        <f t="shared" si="16"/>
        <v>9.76</v>
      </c>
      <c r="K51" s="29">
        <f t="shared" si="16"/>
        <v>9.76</v>
      </c>
      <c r="L51" s="29">
        <f t="shared" si="16"/>
        <v>9.76</v>
      </c>
      <c r="M51" s="29">
        <f t="shared" si="16"/>
        <v>9.76</v>
      </c>
    </row>
    <row r="52" spans="1:13" ht="20.25" x14ac:dyDescent="0.3">
      <c r="A52" s="38" t="s">
        <v>61</v>
      </c>
      <c r="B52" s="27" t="s">
        <v>44</v>
      </c>
      <c r="C52" s="28">
        <v>1.5964</v>
      </c>
      <c r="D52" s="29">
        <v>0</v>
      </c>
      <c r="E52" s="29">
        <f>C52</f>
        <v>1.5964</v>
      </c>
      <c r="F52" s="29">
        <f>2*C52</f>
        <v>3.1928000000000001</v>
      </c>
      <c r="G52" s="29">
        <f>3*C52</f>
        <v>4.7892000000000001</v>
      </c>
      <c r="H52" s="29">
        <f>4*C52</f>
        <v>6.3856000000000002</v>
      </c>
      <c r="I52" s="29">
        <f>5*C52</f>
        <v>7.9820000000000002</v>
      </c>
      <c r="J52" s="29">
        <f>8*C52</f>
        <v>12.7712</v>
      </c>
      <c r="K52" s="29">
        <f>10*C52</f>
        <v>15.964</v>
      </c>
      <c r="L52" s="29">
        <f>15*C52</f>
        <v>23.946000000000002</v>
      </c>
      <c r="M52" s="29">
        <f>20*C52</f>
        <v>31.928000000000001</v>
      </c>
    </row>
    <row r="53" spans="1:13" ht="20.25" x14ac:dyDescent="0.3">
      <c r="A53" s="39" t="s">
        <v>62</v>
      </c>
      <c r="B53" s="27" t="s">
        <v>63</v>
      </c>
      <c r="C53" s="28">
        <v>0</v>
      </c>
      <c r="D53" s="29">
        <v>0.54</v>
      </c>
      <c r="E53" s="29">
        <f t="shared" ref="E53:M53" si="17">D53</f>
        <v>0.54</v>
      </c>
      <c r="F53" s="29">
        <f t="shared" si="17"/>
        <v>0.54</v>
      </c>
      <c r="G53" s="29">
        <f t="shared" si="17"/>
        <v>0.54</v>
      </c>
      <c r="H53" s="29">
        <f t="shared" si="17"/>
        <v>0.54</v>
      </c>
      <c r="I53" s="29">
        <f t="shared" si="17"/>
        <v>0.54</v>
      </c>
      <c r="J53" s="29">
        <f t="shared" si="17"/>
        <v>0.54</v>
      </c>
      <c r="K53" s="29">
        <f t="shared" si="17"/>
        <v>0.54</v>
      </c>
      <c r="L53" s="29">
        <f t="shared" si="17"/>
        <v>0.54</v>
      </c>
      <c r="M53" s="29">
        <f t="shared" si="17"/>
        <v>0.54</v>
      </c>
    </row>
    <row r="54" spans="1:13" ht="20.25" x14ac:dyDescent="0.3">
      <c r="A54" s="39"/>
      <c r="B54" s="27" t="s">
        <v>71</v>
      </c>
      <c r="C54" s="28">
        <v>1.26</v>
      </c>
      <c r="D54" s="29">
        <v>1.26</v>
      </c>
      <c r="E54" s="29">
        <v>1.26</v>
      </c>
      <c r="F54" s="29">
        <v>1.26</v>
      </c>
      <c r="G54" s="29">
        <v>1.26</v>
      </c>
      <c r="H54" s="29">
        <v>1.26</v>
      </c>
      <c r="I54" s="29">
        <v>1.26</v>
      </c>
      <c r="J54" s="29">
        <v>1.26</v>
      </c>
      <c r="K54" s="29">
        <v>1.26</v>
      </c>
      <c r="L54" s="29">
        <v>1.26</v>
      </c>
      <c r="M54" s="29">
        <v>1.26</v>
      </c>
    </row>
    <row r="55" spans="1:13" ht="20.25" x14ac:dyDescent="0.3">
      <c r="A55" s="39"/>
      <c r="B55" s="27" t="s">
        <v>30</v>
      </c>
      <c r="C55" s="30">
        <v>5.4851999999999999</v>
      </c>
      <c r="D55" s="29">
        <f>$C55*0</f>
        <v>0</v>
      </c>
      <c r="E55" s="29">
        <f>$C55*1</f>
        <v>5.4851999999999999</v>
      </c>
      <c r="F55" s="29">
        <f>$C55*2</f>
        <v>10.9704</v>
      </c>
      <c r="G55" s="29">
        <f>$C55*3</f>
        <v>16.4556</v>
      </c>
      <c r="H55" s="29">
        <f>$C55*4</f>
        <v>21.940799999999999</v>
      </c>
      <c r="I55" s="29">
        <f>$C55*5</f>
        <v>27.425999999999998</v>
      </c>
      <c r="J55" s="29">
        <f>$C55*8</f>
        <v>43.881599999999999</v>
      </c>
      <c r="K55" s="29">
        <f>$C55*10</f>
        <v>54.851999999999997</v>
      </c>
      <c r="L55" s="29">
        <f>$C55*15</f>
        <v>82.277999999999992</v>
      </c>
      <c r="M55" s="29">
        <f>$C55*20</f>
        <v>109.70399999999999</v>
      </c>
    </row>
    <row r="56" spans="1:13" ht="24" thickBot="1" x14ac:dyDescent="0.4">
      <c r="A56" s="39"/>
      <c r="B56" s="31" t="s">
        <v>25</v>
      </c>
      <c r="C56" s="32">
        <f t="shared" ref="C56:M56" si="18">SUM(C51:C55)</f>
        <v>8.3415999999999997</v>
      </c>
      <c r="D56" s="33">
        <f t="shared" si="18"/>
        <v>11.56</v>
      </c>
      <c r="E56" s="33">
        <f t="shared" si="18"/>
        <v>18.6416</v>
      </c>
      <c r="F56" s="33">
        <f t="shared" si="18"/>
        <v>25.723199999999999</v>
      </c>
      <c r="G56" s="33">
        <f t="shared" si="18"/>
        <v>32.8048</v>
      </c>
      <c r="H56" s="33">
        <f t="shared" si="18"/>
        <v>39.886400000000002</v>
      </c>
      <c r="I56" s="33">
        <f t="shared" si="18"/>
        <v>46.968000000000004</v>
      </c>
      <c r="J56" s="33">
        <f t="shared" si="18"/>
        <v>68.212800000000001</v>
      </c>
      <c r="K56" s="33">
        <f t="shared" si="18"/>
        <v>82.376000000000005</v>
      </c>
      <c r="L56" s="33">
        <f t="shared" si="18"/>
        <v>117.78399999999999</v>
      </c>
      <c r="M56" s="33">
        <f t="shared" si="18"/>
        <v>153.19200000000001</v>
      </c>
    </row>
    <row r="57" spans="1:13" ht="15" thickTop="1" x14ac:dyDescent="0.2">
      <c r="A57" s="9"/>
      <c r="B57" s="11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20.25" x14ac:dyDescent="0.3">
      <c r="A58" s="38" t="s">
        <v>64</v>
      </c>
      <c r="B58" s="27" t="s">
        <v>29</v>
      </c>
      <c r="C58" s="28">
        <v>4.6500000000000004</v>
      </c>
      <c r="D58" s="29">
        <v>0</v>
      </c>
      <c r="E58" s="29">
        <f>C58</f>
        <v>4.6500000000000004</v>
      </c>
      <c r="F58" s="29">
        <f>2*C58</f>
        <v>9.3000000000000007</v>
      </c>
      <c r="G58" s="29">
        <f>3*C58</f>
        <v>13.950000000000001</v>
      </c>
      <c r="H58" s="29">
        <f>4*C58</f>
        <v>18.600000000000001</v>
      </c>
      <c r="I58" s="29">
        <f>5*C58</f>
        <v>23.25</v>
      </c>
      <c r="J58" s="29">
        <f>8*C58</f>
        <v>37.200000000000003</v>
      </c>
      <c r="K58" s="29">
        <f>10*C58</f>
        <v>46.5</v>
      </c>
      <c r="L58" s="29">
        <f>15*C58</f>
        <v>69.75</v>
      </c>
      <c r="M58" s="29">
        <f>20*C58</f>
        <v>93</v>
      </c>
    </row>
    <row r="59" spans="1:13" ht="20.25" x14ac:dyDescent="0.3">
      <c r="A59" s="38" t="s">
        <v>65</v>
      </c>
      <c r="B59" s="27" t="s">
        <v>30</v>
      </c>
      <c r="C59" s="30">
        <v>7.2180999999999997</v>
      </c>
      <c r="D59" s="29">
        <f>$C59*0</f>
        <v>0</v>
      </c>
      <c r="E59" s="29">
        <f>$C59*1</f>
        <v>7.2180999999999997</v>
      </c>
      <c r="F59" s="29">
        <f>$C59*2</f>
        <v>14.436199999999999</v>
      </c>
      <c r="G59" s="29">
        <f>$C59*3</f>
        <v>21.654299999999999</v>
      </c>
      <c r="H59" s="29">
        <f>$C59*4</f>
        <v>28.872399999999999</v>
      </c>
      <c r="I59" s="29">
        <f>$C59*5</f>
        <v>36.090499999999999</v>
      </c>
      <c r="J59" s="29">
        <f>$C59*8</f>
        <v>57.744799999999998</v>
      </c>
      <c r="K59" s="29">
        <f>$C59*10</f>
        <v>72.180999999999997</v>
      </c>
      <c r="L59" s="29">
        <f>$C59*15</f>
        <v>108.2715</v>
      </c>
      <c r="M59" s="29">
        <f>$C59*20</f>
        <v>144.36199999999999</v>
      </c>
    </row>
    <row r="60" spans="1:13" ht="24" thickBot="1" x14ac:dyDescent="0.4">
      <c r="A60" s="39" t="s">
        <v>66</v>
      </c>
      <c r="B60" s="31" t="s">
        <v>25</v>
      </c>
      <c r="C60" s="32">
        <f t="shared" ref="C60:M60" si="19">SUM(C58:C59)</f>
        <v>11.8681</v>
      </c>
      <c r="D60" s="33">
        <f t="shared" si="19"/>
        <v>0</v>
      </c>
      <c r="E60" s="33">
        <f t="shared" si="19"/>
        <v>11.8681</v>
      </c>
      <c r="F60" s="33">
        <f t="shared" si="19"/>
        <v>23.7362</v>
      </c>
      <c r="G60" s="33">
        <f t="shared" si="19"/>
        <v>35.604300000000002</v>
      </c>
      <c r="H60" s="33">
        <f t="shared" si="19"/>
        <v>47.4724</v>
      </c>
      <c r="I60" s="33">
        <f t="shared" si="19"/>
        <v>59.340499999999999</v>
      </c>
      <c r="J60" s="33">
        <f t="shared" si="19"/>
        <v>94.944800000000001</v>
      </c>
      <c r="K60" s="33">
        <f t="shared" si="19"/>
        <v>118.681</v>
      </c>
      <c r="L60" s="33">
        <f t="shared" si="19"/>
        <v>178.0215</v>
      </c>
      <c r="M60" s="33">
        <f t="shared" si="19"/>
        <v>237.36199999999999</v>
      </c>
    </row>
    <row r="61" spans="1:13" ht="15" thickTop="1" x14ac:dyDescent="0.2">
      <c r="A61" s="9"/>
      <c r="B61" s="11"/>
      <c r="C61" s="12"/>
      <c r="D61" s="10"/>
      <c r="E61" s="10" t="s">
        <v>18</v>
      </c>
      <c r="F61" s="10"/>
      <c r="G61" s="10"/>
      <c r="H61" s="10"/>
      <c r="I61" s="10"/>
      <c r="J61" s="10"/>
      <c r="K61" s="10"/>
      <c r="L61" s="10"/>
      <c r="M61" s="10"/>
    </row>
    <row r="62" spans="1:13" ht="14.25" x14ac:dyDescent="0.2">
      <c r="A62" s="11" t="s">
        <v>67</v>
      </c>
      <c r="B62" s="9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22.5" x14ac:dyDescent="0.3">
      <c r="A63" s="5" t="s">
        <v>2</v>
      </c>
      <c r="B63" s="5"/>
      <c r="C63" s="6"/>
      <c r="D63" s="7" t="s">
        <v>4</v>
      </c>
      <c r="E63" s="7" t="s">
        <v>5</v>
      </c>
      <c r="F63" s="7" t="s">
        <v>6</v>
      </c>
      <c r="G63" s="7" t="s">
        <v>7</v>
      </c>
      <c r="H63" s="7" t="s">
        <v>8</v>
      </c>
      <c r="I63" s="7" t="s">
        <v>9</v>
      </c>
      <c r="J63" s="7" t="s">
        <v>10</v>
      </c>
      <c r="K63" s="7" t="s">
        <v>11</v>
      </c>
      <c r="L63" s="7" t="s">
        <v>12</v>
      </c>
      <c r="M63" s="7" t="s">
        <v>13</v>
      </c>
    </row>
    <row r="64" spans="1:13" ht="22.5" x14ac:dyDescent="0.3">
      <c r="A64" s="5" t="s">
        <v>14</v>
      </c>
      <c r="B64" s="5"/>
      <c r="C64" s="6"/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  <c r="K64" s="7" t="s">
        <v>15</v>
      </c>
      <c r="L64" s="7" t="s">
        <v>15</v>
      </c>
      <c r="M64" s="7" t="s">
        <v>15</v>
      </c>
    </row>
    <row r="65" spans="1:13" ht="22.5" x14ac:dyDescent="0.3">
      <c r="A65" s="5" t="s">
        <v>16</v>
      </c>
      <c r="B65" s="5"/>
      <c r="C65" s="6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30" x14ac:dyDescent="0.4">
      <c r="A66" s="8" t="s">
        <v>17</v>
      </c>
      <c r="B66" s="9"/>
      <c r="C66" s="10" t="s">
        <v>18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27" x14ac:dyDescent="0.35">
      <c r="A67" s="36" t="s">
        <v>19</v>
      </c>
      <c r="B67" s="37"/>
      <c r="C67" s="37"/>
      <c r="D67" s="35">
        <f t="shared" ref="D67:M67" si="20">D11</f>
        <v>13.2</v>
      </c>
      <c r="E67" s="35">
        <f t="shared" si="20"/>
        <v>21.440099999999997</v>
      </c>
      <c r="F67" s="35">
        <f t="shared" si="20"/>
        <v>29.680199999999999</v>
      </c>
      <c r="G67" s="35">
        <f t="shared" si="20"/>
        <v>37.920299999999997</v>
      </c>
      <c r="H67" s="35">
        <f t="shared" si="20"/>
        <v>46.160399999999996</v>
      </c>
      <c r="I67" s="35">
        <f t="shared" si="20"/>
        <v>54.400499999999994</v>
      </c>
      <c r="J67" s="35">
        <f t="shared" si="20"/>
        <v>79.120800000000003</v>
      </c>
      <c r="K67" s="35">
        <f t="shared" si="20"/>
        <v>95.600999999999999</v>
      </c>
      <c r="L67" s="35">
        <f t="shared" si="20"/>
        <v>136.80149999999998</v>
      </c>
      <c r="M67" s="35">
        <f t="shared" si="20"/>
        <v>178.00200000000001</v>
      </c>
    </row>
    <row r="68" spans="1:13" ht="27" x14ac:dyDescent="0.35">
      <c r="A68" s="36" t="s">
        <v>26</v>
      </c>
      <c r="B68" s="37"/>
      <c r="C68" s="37"/>
      <c r="D68" s="35">
        <f t="shared" ref="D68:M68" si="21">D16</f>
        <v>13</v>
      </c>
      <c r="E68" s="35">
        <f t="shared" si="21"/>
        <v>21.646000000000001</v>
      </c>
      <c r="F68" s="35">
        <f t="shared" si="21"/>
        <v>30.291999999999998</v>
      </c>
      <c r="G68" s="35">
        <f t="shared" si="21"/>
        <v>38.938000000000002</v>
      </c>
      <c r="H68" s="35">
        <f t="shared" si="21"/>
        <v>47.584000000000003</v>
      </c>
      <c r="I68" s="35">
        <f t="shared" si="21"/>
        <v>56.230000000000004</v>
      </c>
      <c r="J68" s="35">
        <f t="shared" si="21"/>
        <v>82.168000000000006</v>
      </c>
      <c r="K68" s="35">
        <f t="shared" si="21"/>
        <v>99.460000000000008</v>
      </c>
      <c r="L68" s="35">
        <f t="shared" si="21"/>
        <v>142.69</v>
      </c>
      <c r="M68" s="35">
        <f t="shared" si="21"/>
        <v>185.92000000000002</v>
      </c>
    </row>
    <row r="69" spans="1:13" ht="27" x14ac:dyDescent="0.35">
      <c r="A69" s="36" t="s">
        <v>31</v>
      </c>
      <c r="B69" s="37"/>
      <c r="C69" s="37"/>
      <c r="D69" s="35">
        <f t="shared" ref="D69:M69" si="22">D22</f>
        <v>10.8</v>
      </c>
      <c r="E69" s="35">
        <f t="shared" si="22"/>
        <v>19.261600000000001</v>
      </c>
      <c r="F69" s="35">
        <f t="shared" si="22"/>
        <v>27.723200000000002</v>
      </c>
      <c r="G69" s="35">
        <f t="shared" si="22"/>
        <v>36.184799999999996</v>
      </c>
      <c r="H69" s="35">
        <f t="shared" si="22"/>
        <v>44.6464</v>
      </c>
      <c r="I69" s="35">
        <f t="shared" si="22"/>
        <v>53.108000000000004</v>
      </c>
      <c r="J69" s="35">
        <f t="shared" si="22"/>
        <v>78.492800000000003</v>
      </c>
      <c r="K69" s="35">
        <f t="shared" si="22"/>
        <v>95.416000000000011</v>
      </c>
      <c r="L69" s="35">
        <f t="shared" si="22"/>
        <v>137.72399999999999</v>
      </c>
      <c r="M69" s="35">
        <f t="shared" si="22"/>
        <v>180.03200000000001</v>
      </c>
    </row>
    <row r="70" spans="1:13" ht="27" x14ac:dyDescent="0.35">
      <c r="A70" s="36" t="s">
        <v>36</v>
      </c>
      <c r="B70" s="37"/>
      <c r="C70" s="37"/>
      <c r="D70" s="35">
        <f t="shared" ref="D70:M70" si="23">D28</f>
        <v>12.31</v>
      </c>
      <c r="E70" s="35">
        <f t="shared" si="23"/>
        <v>19.616500000000002</v>
      </c>
      <c r="F70" s="35">
        <f t="shared" si="23"/>
        <v>26.923000000000002</v>
      </c>
      <c r="G70" s="35">
        <f t="shared" si="23"/>
        <v>34.229500000000002</v>
      </c>
      <c r="H70" s="35">
        <f t="shared" si="23"/>
        <v>41.536000000000001</v>
      </c>
      <c r="I70" s="35">
        <f t="shared" si="23"/>
        <v>48.842500000000001</v>
      </c>
      <c r="J70" s="35">
        <f t="shared" si="23"/>
        <v>70.762</v>
      </c>
      <c r="K70" s="35">
        <f t="shared" si="23"/>
        <v>85.375</v>
      </c>
      <c r="L70" s="35">
        <f t="shared" si="23"/>
        <v>121.9075</v>
      </c>
      <c r="M70" s="35">
        <f t="shared" si="23"/>
        <v>158.44</v>
      </c>
    </row>
    <row r="71" spans="1:13" ht="27" x14ac:dyDescent="0.35">
      <c r="A71" s="36" t="s">
        <v>68</v>
      </c>
      <c r="B71" s="37"/>
      <c r="C71" s="37"/>
      <c r="D71" s="35">
        <f t="shared" ref="D71:M71" si="24">D33</f>
        <v>8.08</v>
      </c>
      <c r="E71" s="35">
        <f t="shared" si="24"/>
        <v>16.983499999999999</v>
      </c>
      <c r="F71" s="35">
        <f t="shared" si="24"/>
        <v>25.887</v>
      </c>
      <c r="G71" s="35">
        <f t="shared" si="24"/>
        <v>34.790500000000002</v>
      </c>
      <c r="H71" s="35">
        <f t="shared" si="24"/>
        <v>43.694000000000003</v>
      </c>
      <c r="I71" s="35">
        <f t="shared" si="24"/>
        <v>52.597500000000004</v>
      </c>
      <c r="J71" s="35">
        <f t="shared" si="24"/>
        <v>79.307999999999993</v>
      </c>
      <c r="K71" s="35">
        <f t="shared" si="24"/>
        <v>97.115000000000009</v>
      </c>
      <c r="L71" s="35">
        <f t="shared" si="24"/>
        <v>139.60749999999999</v>
      </c>
      <c r="M71" s="35">
        <f t="shared" si="24"/>
        <v>179.19</v>
      </c>
    </row>
    <row r="72" spans="1:13" ht="27" x14ac:dyDescent="0.35">
      <c r="A72" s="36" t="s">
        <v>46</v>
      </c>
      <c r="B72" s="37"/>
      <c r="C72" s="37"/>
      <c r="D72" s="35">
        <f t="shared" ref="D72:M72" si="25">D38</f>
        <v>11</v>
      </c>
      <c r="E72" s="35">
        <f t="shared" si="25"/>
        <v>18.2361</v>
      </c>
      <c r="F72" s="35">
        <f t="shared" si="25"/>
        <v>25.472200000000001</v>
      </c>
      <c r="G72" s="35">
        <f t="shared" si="25"/>
        <v>32.708300000000001</v>
      </c>
      <c r="H72" s="35">
        <f t="shared" si="25"/>
        <v>39.944400000000002</v>
      </c>
      <c r="I72" s="35">
        <f t="shared" si="25"/>
        <v>47.180500000000002</v>
      </c>
      <c r="J72" s="35">
        <f t="shared" si="25"/>
        <v>68.888800000000003</v>
      </c>
      <c r="K72" s="35">
        <f t="shared" si="25"/>
        <v>83.361000000000004</v>
      </c>
      <c r="L72" s="35">
        <f t="shared" si="25"/>
        <v>119.5415</v>
      </c>
      <c r="M72" s="35">
        <f t="shared" si="25"/>
        <v>155.72200000000001</v>
      </c>
    </row>
    <row r="73" spans="1:13" ht="27" x14ac:dyDescent="0.35">
      <c r="A73" s="36" t="s">
        <v>50</v>
      </c>
      <c r="B73" s="37"/>
      <c r="C73" s="37"/>
      <c r="D73" s="35">
        <f t="shared" ref="D73:M73" si="26">D43</f>
        <v>14.94</v>
      </c>
      <c r="E73" s="35">
        <f t="shared" si="26"/>
        <v>20.296399999999998</v>
      </c>
      <c r="F73" s="35">
        <f t="shared" si="26"/>
        <v>27.802799999999998</v>
      </c>
      <c r="G73" s="35">
        <f t="shared" si="26"/>
        <v>35.059199999999997</v>
      </c>
      <c r="H73" s="35">
        <f t="shared" si="26"/>
        <v>42.315600000000003</v>
      </c>
      <c r="I73" s="35">
        <f t="shared" si="26"/>
        <v>49.372</v>
      </c>
      <c r="J73" s="35">
        <f t="shared" si="26"/>
        <v>70.441199999999995</v>
      </c>
      <c r="K73" s="35">
        <f t="shared" si="26"/>
        <v>84.353999999999999</v>
      </c>
      <c r="L73" s="35">
        <f t="shared" si="26"/>
        <v>119.136</v>
      </c>
      <c r="M73" s="35">
        <f t="shared" si="26"/>
        <v>153.91800000000001</v>
      </c>
    </row>
    <row r="74" spans="1:13" ht="27" x14ac:dyDescent="0.35">
      <c r="A74" s="36" t="s">
        <v>55</v>
      </c>
      <c r="B74" s="37"/>
      <c r="C74" s="37"/>
      <c r="D74" s="35">
        <f t="shared" ref="D74:M74" si="27">D49</f>
        <v>13.61</v>
      </c>
      <c r="E74" s="35">
        <f t="shared" si="27"/>
        <v>19.643000000000001</v>
      </c>
      <c r="F74" s="35">
        <f t="shared" si="27"/>
        <v>25.676000000000002</v>
      </c>
      <c r="G74" s="35">
        <f t="shared" si="27"/>
        <v>31.709</v>
      </c>
      <c r="H74" s="35">
        <f t="shared" si="27"/>
        <v>37.741999999999997</v>
      </c>
      <c r="I74" s="35">
        <f t="shared" si="27"/>
        <v>43.774999999999999</v>
      </c>
      <c r="J74" s="35">
        <f t="shared" si="27"/>
        <v>61.873999999999995</v>
      </c>
      <c r="K74" s="35">
        <f t="shared" si="27"/>
        <v>73.94</v>
      </c>
      <c r="L74" s="35">
        <f t="shared" si="27"/>
        <v>104.10499999999999</v>
      </c>
      <c r="M74" s="35">
        <f t="shared" si="27"/>
        <v>134.26999999999998</v>
      </c>
    </row>
    <row r="75" spans="1:13" ht="27" x14ac:dyDescent="0.35">
      <c r="A75" s="36" t="s">
        <v>59</v>
      </c>
      <c r="B75" s="37"/>
      <c r="C75" s="37"/>
      <c r="D75" s="35">
        <f t="shared" ref="D75:M75" si="28">D56</f>
        <v>11.56</v>
      </c>
      <c r="E75" s="35">
        <f t="shared" si="28"/>
        <v>18.6416</v>
      </c>
      <c r="F75" s="35">
        <f t="shared" si="28"/>
        <v>25.723199999999999</v>
      </c>
      <c r="G75" s="35">
        <f t="shared" si="28"/>
        <v>32.8048</v>
      </c>
      <c r="H75" s="35">
        <f t="shared" si="28"/>
        <v>39.886400000000002</v>
      </c>
      <c r="I75" s="35">
        <f t="shared" si="28"/>
        <v>46.968000000000004</v>
      </c>
      <c r="J75" s="35">
        <f t="shared" si="28"/>
        <v>68.212800000000001</v>
      </c>
      <c r="K75" s="35">
        <f t="shared" si="28"/>
        <v>82.376000000000005</v>
      </c>
      <c r="L75" s="35">
        <f t="shared" si="28"/>
        <v>117.78399999999999</v>
      </c>
      <c r="M75" s="35">
        <f t="shared" si="28"/>
        <v>153.19200000000001</v>
      </c>
    </row>
    <row r="76" spans="1:13" ht="27" x14ac:dyDescent="0.35">
      <c r="A76" s="36" t="s">
        <v>64</v>
      </c>
      <c r="B76" s="37"/>
      <c r="C76" s="37"/>
      <c r="D76" s="35">
        <f t="shared" ref="D76:M76" si="29">D60</f>
        <v>0</v>
      </c>
      <c r="E76" s="35">
        <f t="shared" si="29"/>
        <v>11.8681</v>
      </c>
      <c r="F76" s="35">
        <f t="shared" si="29"/>
        <v>23.7362</v>
      </c>
      <c r="G76" s="35">
        <f t="shared" si="29"/>
        <v>35.604300000000002</v>
      </c>
      <c r="H76" s="35">
        <f t="shared" si="29"/>
        <v>47.4724</v>
      </c>
      <c r="I76" s="35">
        <f t="shared" si="29"/>
        <v>59.340499999999999</v>
      </c>
      <c r="J76" s="35">
        <f t="shared" si="29"/>
        <v>94.944800000000001</v>
      </c>
      <c r="K76" s="35">
        <f t="shared" si="29"/>
        <v>118.681</v>
      </c>
      <c r="L76" s="35">
        <f t="shared" si="29"/>
        <v>178.0215</v>
      </c>
      <c r="M76" s="35">
        <f t="shared" si="29"/>
        <v>237.36199999999999</v>
      </c>
    </row>
  </sheetData>
  <mergeCells count="2">
    <mergeCell ref="A1:M1"/>
    <mergeCell ref="A2:M2"/>
  </mergeCells>
  <pageMargins left="0.44" right="0.37" top="0.52" bottom="0.55000000000000004" header="0.5" footer="0.5"/>
  <pageSetup scale="41" fitToHeight="2" orientation="landscape" r:id="rId1"/>
  <headerFooter alignWithMargins="0"/>
  <rowBreaks count="1" manualBreakCount="1">
    <brk id="6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72"/>
  <sheetViews>
    <sheetView view="pageBreakPreview" topLeftCell="A29" zoomScale="50" zoomScaleSheetLayoutView="50" workbookViewId="0">
      <selection activeCell="C56" sqref="C56"/>
    </sheetView>
  </sheetViews>
  <sheetFormatPr defaultRowHeight="12.75" x14ac:dyDescent="0.2"/>
  <cols>
    <col min="1" max="1" width="81.85546875" customWidth="1"/>
    <col min="2" max="2" width="59" customWidth="1"/>
    <col min="3" max="3" width="19" bestFit="1" customWidth="1"/>
    <col min="4" max="9" width="14.5703125" bestFit="1" customWidth="1"/>
    <col min="10" max="11" width="17" bestFit="1" customWidth="1"/>
    <col min="12" max="13" width="17" customWidth="1"/>
  </cols>
  <sheetData>
    <row r="1" spans="1:13" ht="34.5" x14ac:dyDescent="0.55000000000000004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4.5" x14ac:dyDescent="0.55000000000000004">
      <c r="A2" s="47" t="s">
        <v>72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34.5" x14ac:dyDescent="0.55000000000000004">
      <c r="A3" s="2" t="s">
        <v>1</v>
      </c>
      <c r="B3" s="2"/>
      <c r="C3" s="2"/>
      <c r="D3" s="2"/>
      <c r="E3" s="2"/>
      <c r="F3" s="2"/>
      <c r="G3" s="3"/>
      <c r="H3" s="3"/>
      <c r="I3" s="2"/>
      <c r="J3" s="4"/>
      <c r="K3" s="2"/>
      <c r="L3" s="2"/>
      <c r="M3" s="2"/>
    </row>
    <row r="4" spans="1:13" ht="20.25" x14ac:dyDescent="0.3">
      <c r="A4" s="5" t="s">
        <v>2</v>
      </c>
      <c r="B4" s="5"/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</row>
    <row r="5" spans="1:13" ht="20.25" x14ac:dyDescent="0.3">
      <c r="A5" s="5" t="s">
        <v>14</v>
      </c>
      <c r="B5" s="5"/>
      <c r="C5" s="6" t="s">
        <v>15</v>
      </c>
      <c r="D5" s="6" t="s">
        <v>15</v>
      </c>
      <c r="E5" s="6" t="s">
        <v>15</v>
      </c>
      <c r="F5" s="6" t="s">
        <v>15</v>
      </c>
      <c r="G5" s="6" t="s">
        <v>15</v>
      </c>
      <c r="H5" s="6" t="s">
        <v>15</v>
      </c>
      <c r="I5" s="6" t="s">
        <v>15</v>
      </c>
      <c r="J5" s="6" t="s">
        <v>15</v>
      </c>
      <c r="K5" s="6" t="s">
        <v>15</v>
      </c>
      <c r="L5" s="6" t="s">
        <v>15</v>
      </c>
      <c r="M5" s="6" t="s">
        <v>15</v>
      </c>
    </row>
    <row r="6" spans="1:13" ht="20.25" x14ac:dyDescent="0.3">
      <c r="A6" s="5" t="s">
        <v>16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5">
      <c r="A7" s="15" t="s">
        <v>17</v>
      </c>
      <c r="B7" s="15"/>
      <c r="C7" s="16" t="s">
        <v>18</v>
      </c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0.25" x14ac:dyDescent="0.3">
      <c r="A8" s="41" t="s">
        <v>19</v>
      </c>
      <c r="B8" s="17" t="s">
        <v>20</v>
      </c>
      <c r="C8" s="18">
        <v>0</v>
      </c>
      <c r="D8" s="19">
        <v>13.2</v>
      </c>
      <c r="E8" s="19">
        <f t="shared" ref="E8:M8" si="0">D8</f>
        <v>13.2</v>
      </c>
      <c r="F8" s="19">
        <f t="shared" si="0"/>
        <v>13.2</v>
      </c>
      <c r="G8" s="19">
        <f t="shared" si="0"/>
        <v>13.2</v>
      </c>
      <c r="H8" s="19">
        <f t="shared" si="0"/>
        <v>13.2</v>
      </c>
      <c r="I8" s="19">
        <f t="shared" si="0"/>
        <v>13.2</v>
      </c>
      <c r="J8" s="19">
        <f t="shared" si="0"/>
        <v>13.2</v>
      </c>
      <c r="K8" s="19">
        <f t="shared" si="0"/>
        <v>13.2</v>
      </c>
      <c r="L8" s="19">
        <f t="shared" si="0"/>
        <v>13.2</v>
      </c>
      <c r="M8" s="19">
        <f t="shared" si="0"/>
        <v>13.2</v>
      </c>
    </row>
    <row r="9" spans="1:13" ht="20.25" x14ac:dyDescent="0.3">
      <c r="A9" s="44" t="s">
        <v>21</v>
      </c>
      <c r="B9" s="17" t="s">
        <v>22</v>
      </c>
      <c r="C9" s="18">
        <v>2.5299999999999998</v>
      </c>
      <c r="D9" s="19">
        <v>0</v>
      </c>
      <c r="E9" s="19">
        <f>C9</f>
        <v>2.5299999999999998</v>
      </c>
      <c r="F9" s="19">
        <f>2*E9</f>
        <v>5.0599999999999996</v>
      </c>
      <c r="G9" s="19">
        <f>3*E9</f>
        <v>7.59</v>
      </c>
      <c r="H9" s="19">
        <f>4*E9</f>
        <v>10.119999999999999</v>
      </c>
      <c r="I9" s="19">
        <f>5*E9</f>
        <v>12.649999999999999</v>
      </c>
      <c r="J9" s="19">
        <f>8*E9</f>
        <v>20.239999999999998</v>
      </c>
      <c r="K9" s="19">
        <f>10*E9</f>
        <v>25.299999999999997</v>
      </c>
      <c r="L9" s="19">
        <f>15*E9</f>
        <v>37.949999999999996</v>
      </c>
      <c r="M9" s="19">
        <f>20*E9</f>
        <v>50.599999999999994</v>
      </c>
    </row>
    <row r="10" spans="1:13" ht="20.25" x14ac:dyDescent="0.3">
      <c r="A10" s="43" t="s">
        <v>23</v>
      </c>
      <c r="B10" s="17" t="s">
        <v>24</v>
      </c>
      <c r="C10" s="20">
        <v>5.4542999999999999</v>
      </c>
      <c r="D10" s="19">
        <f>$C10*0</f>
        <v>0</v>
      </c>
      <c r="E10" s="19">
        <f>$C10*1</f>
        <v>5.4542999999999999</v>
      </c>
      <c r="F10" s="19">
        <f>$C10*2</f>
        <v>10.9086</v>
      </c>
      <c r="G10" s="19">
        <f>$C10*3</f>
        <v>16.3629</v>
      </c>
      <c r="H10" s="19">
        <f>$C10*4</f>
        <v>21.8172</v>
      </c>
      <c r="I10" s="19">
        <f>$C10*5</f>
        <v>27.2715</v>
      </c>
      <c r="J10" s="19">
        <f>$C10*8</f>
        <v>43.634399999999999</v>
      </c>
      <c r="K10" s="19">
        <f>$C10*10</f>
        <v>54.542999999999999</v>
      </c>
      <c r="L10" s="19">
        <f>$C10*15</f>
        <v>81.814499999999995</v>
      </c>
      <c r="M10" s="19">
        <f>$C10*20</f>
        <v>109.086</v>
      </c>
    </row>
    <row r="11" spans="1:13" ht="24" thickBot="1" x14ac:dyDescent="0.4">
      <c r="A11" s="45"/>
      <c r="B11" s="21" t="s">
        <v>25</v>
      </c>
      <c r="C11" s="22">
        <f t="shared" ref="C11:M11" si="1">SUM(C8:C10)</f>
        <v>7.9842999999999993</v>
      </c>
      <c r="D11" s="23">
        <f t="shared" si="1"/>
        <v>13.2</v>
      </c>
      <c r="E11" s="23">
        <f t="shared" si="1"/>
        <v>21.1843</v>
      </c>
      <c r="F11" s="23">
        <f t="shared" si="1"/>
        <v>29.168599999999998</v>
      </c>
      <c r="G11" s="23">
        <f t="shared" si="1"/>
        <v>37.152900000000002</v>
      </c>
      <c r="H11" s="23">
        <f t="shared" si="1"/>
        <v>45.1372</v>
      </c>
      <c r="I11" s="23">
        <f t="shared" si="1"/>
        <v>53.121499999999997</v>
      </c>
      <c r="J11" s="23">
        <f t="shared" si="1"/>
        <v>77.074399999999997</v>
      </c>
      <c r="K11" s="23">
        <f t="shared" si="1"/>
        <v>93.043000000000006</v>
      </c>
      <c r="L11" s="23">
        <f t="shared" si="1"/>
        <v>132.96449999999999</v>
      </c>
      <c r="M11" s="23">
        <f t="shared" si="1"/>
        <v>172.886</v>
      </c>
    </row>
    <row r="12" spans="1:13" ht="15.75" customHeight="1" thickTop="1" x14ac:dyDescent="0.2">
      <c r="A12" s="9"/>
      <c r="B12" s="11"/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0.25" x14ac:dyDescent="0.3">
      <c r="A13" s="41" t="s">
        <v>26</v>
      </c>
      <c r="B13" s="17" t="s">
        <v>27</v>
      </c>
      <c r="C13" s="24">
        <v>0</v>
      </c>
      <c r="D13" s="25">
        <v>13</v>
      </c>
      <c r="E13" s="25">
        <f t="shared" ref="E13:M13" si="2">D13</f>
        <v>13</v>
      </c>
      <c r="F13" s="25">
        <f t="shared" si="2"/>
        <v>13</v>
      </c>
      <c r="G13" s="25">
        <f t="shared" si="2"/>
        <v>13</v>
      </c>
      <c r="H13" s="25">
        <f t="shared" si="2"/>
        <v>13</v>
      </c>
      <c r="I13" s="25">
        <f t="shared" si="2"/>
        <v>13</v>
      </c>
      <c r="J13" s="25">
        <f t="shared" si="2"/>
        <v>13</v>
      </c>
      <c r="K13" s="25">
        <f t="shared" si="2"/>
        <v>13</v>
      </c>
      <c r="L13" s="25">
        <f t="shared" si="2"/>
        <v>13</v>
      </c>
      <c r="M13" s="25">
        <f t="shared" si="2"/>
        <v>13</v>
      </c>
    </row>
    <row r="14" spans="1:13" ht="20.25" x14ac:dyDescent="0.3">
      <c r="A14" s="42" t="s">
        <v>28</v>
      </c>
      <c r="B14" s="17" t="s">
        <v>29</v>
      </c>
      <c r="C14" s="24">
        <v>3.1833999999999998</v>
      </c>
      <c r="D14" s="19">
        <v>0</v>
      </c>
      <c r="E14" s="19">
        <f>1*C14</f>
        <v>3.1833999999999998</v>
      </c>
      <c r="F14" s="19">
        <f>2*C14</f>
        <v>6.3667999999999996</v>
      </c>
      <c r="G14" s="19">
        <f>3*C14</f>
        <v>9.5502000000000002</v>
      </c>
      <c r="H14" s="19">
        <f>4*C14</f>
        <v>12.733599999999999</v>
      </c>
      <c r="I14" s="19">
        <f>5*C14</f>
        <v>15.916999999999998</v>
      </c>
      <c r="J14" s="19">
        <f>8*C14</f>
        <v>25.467199999999998</v>
      </c>
      <c r="K14" s="19">
        <f>10*C14</f>
        <v>31.833999999999996</v>
      </c>
      <c r="L14" s="19">
        <f>15*C14</f>
        <v>47.750999999999998</v>
      </c>
      <c r="M14" s="19">
        <f>20*C14</f>
        <v>63.667999999999992</v>
      </c>
    </row>
    <row r="15" spans="1:13" ht="20.25" x14ac:dyDescent="0.3">
      <c r="A15" s="43" t="s">
        <v>23</v>
      </c>
      <c r="B15" s="17" t="s">
        <v>30</v>
      </c>
      <c r="C15" s="26">
        <v>5.4046000000000003</v>
      </c>
      <c r="D15" s="19">
        <f>$C15*0</f>
        <v>0</v>
      </c>
      <c r="E15" s="19">
        <f>$C15*1</f>
        <v>5.4046000000000003</v>
      </c>
      <c r="F15" s="19">
        <f>$C15*2</f>
        <v>10.809200000000001</v>
      </c>
      <c r="G15" s="19">
        <f>$C15*3</f>
        <v>16.213799999999999</v>
      </c>
      <c r="H15" s="19">
        <f>$C15*4</f>
        <v>21.618400000000001</v>
      </c>
      <c r="I15" s="19">
        <f>$C15*5</f>
        <v>27.023000000000003</v>
      </c>
      <c r="J15" s="19">
        <f>$C15*8</f>
        <v>43.236800000000002</v>
      </c>
      <c r="K15" s="19">
        <f>$C15*10</f>
        <v>54.046000000000006</v>
      </c>
      <c r="L15" s="19">
        <f>$C15*15</f>
        <v>81.069000000000003</v>
      </c>
      <c r="M15" s="19">
        <f>$C15*20</f>
        <v>108.09200000000001</v>
      </c>
    </row>
    <row r="16" spans="1:13" ht="24" thickBot="1" x14ac:dyDescent="0.4">
      <c r="A16" s="43"/>
      <c r="B16" s="21" t="s">
        <v>25</v>
      </c>
      <c r="C16" s="22">
        <f t="shared" ref="C16:M16" si="3">SUM(C13:C15)</f>
        <v>8.588000000000001</v>
      </c>
      <c r="D16" s="23">
        <f t="shared" si="3"/>
        <v>13</v>
      </c>
      <c r="E16" s="23">
        <f t="shared" si="3"/>
        <v>21.588000000000001</v>
      </c>
      <c r="F16" s="23">
        <f t="shared" si="3"/>
        <v>30.175999999999998</v>
      </c>
      <c r="G16" s="23">
        <f t="shared" si="3"/>
        <v>38.763999999999996</v>
      </c>
      <c r="H16" s="23">
        <f t="shared" si="3"/>
        <v>47.352000000000004</v>
      </c>
      <c r="I16" s="23">
        <f t="shared" si="3"/>
        <v>55.94</v>
      </c>
      <c r="J16" s="23">
        <f t="shared" si="3"/>
        <v>81.704000000000008</v>
      </c>
      <c r="K16" s="23">
        <f t="shared" si="3"/>
        <v>98.88</v>
      </c>
      <c r="L16" s="23">
        <f t="shared" si="3"/>
        <v>141.82</v>
      </c>
      <c r="M16" s="23">
        <f t="shared" si="3"/>
        <v>184.76</v>
      </c>
    </row>
    <row r="17" spans="1:18" ht="15" thickTop="1" x14ac:dyDescent="0.2">
      <c r="A17" s="9"/>
      <c r="B17" s="11"/>
      <c r="C17" s="14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8" ht="20.25" x14ac:dyDescent="0.3">
      <c r="A18" s="38" t="s">
        <v>31</v>
      </c>
      <c r="B18" s="27" t="s">
        <v>32</v>
      </c>
      <c r="C18" s="28">
        <v>0</v>
      </c>
      <c r="D18" s="29">
        <v>10</v>
      </c>
      <c r="E18" s="29">
        <f t="shared" ref="E18:M18" si="4">D18</f>
        <v>10</v>
      </c>
      <c r="F18" s="29">
        <f t="shared" si="4"/>
        <v>10</v>
      </c>
      <c r="G18" s="29">
        <f t="shared" si="4"/>
        <v>10</v>
      </c>
      <c r="H18" s="29">
        <f t="shared" si="4"/>
        <v>10</v>
      </c>
      <c r="I18" s="29">
        <f t="shared" si="4"/>
        <v>10</v>
      </c>
      <c r="J18" s="29">
        <f t="shared" si="4"/>
        <v>10</v>
      </c>
      <c r="K18" s="29">
        <f t="shared" si="4"/>
        <v>10</v>
      </c>
      <c r="L18" s="29">
        <f t="shared" si="4"/>
        <v>10</v>
      </c>
      <c r="M18" s="29">
        <f t="shared" si="4"/>
        <v>10</v>
      </c>
      <c r="R18" s="1"/>
    </row>
    <row r="19" spans="1:18" ht="20.25" x14ac:dyDescent="0.3">
      <c r="A19" s="38" t="s">
        <v>33</v>
      </c>
      <c r="B19" s="27" t="s">
        <v>29</v>
      </c>
      <c r="C19" s="28">
        <v>1.929</v>
      </c>
      <c r="D19" s="29">
        <v>0</v>
      </c>
      <c r="E19" s="29">
        <f>1*C19</f>
        <v>1.929</v>
      </c>
      <c r="F19" s="29">
        <f>2*C19</f>
        <v>3.8580000000000001</v>
      </c>
      <c r="G19" s="29">
        <f>3*C19</f>
        <v>5.7869999999999999</v>
      </c>
      <c r="H19" s="29">
        <f>4*C19</f>
        <v>7.7160000000000002</v>
      </c>
      <c r="I19" s="29">
        <f>5*C19</f>
        <v>9.6449999999999996</v>
      </c>
      <c r="J19" s="29">
        <f>8*C19</f>
        <v>15.432</v>
      </c>
      <c r="K19" s="29">
        <f>10*C19</f>
        <v>19.29</v>
      </c>
      <c r="L19" s="29">
        <f>15*C19</f>
        <v>28.935000000000002</v>
      </c>
      <c r="M19" s="29">
        <f>20*C19</f>
        <v>38.58</v>
      </c>
    </row>
    <row r="20" spans="1:18" ht="20.25" x14ac:dyDescent="0.3">
      <c r="A20" s="39" t="s">
        <v>34</v>
      </c>
      <c r="B20" s="27" t="s">
        <v>30</v>
      </c>
      <c r="C20" s="30">
        <v>7.2755999999999998</v>
      </c>
      <c r="D20" s="29">
        <f>$C20*0</f>
        <v>0</v>
      </c>
      <c r="E20" s="29">
        <f>$C20*1</f>
        <v>7.2755999999999998</v>
      </c>
      <c r="F20" s="29">
        <f>$C20*2</f>
        <v>14.5512</v>
      </c>
      <c r="G20" s="29">
        <f>$C20*3</f>
        <v>21.826799999999999</v>
      </c>
      <c r="H20" s="29">
        <f>$C20*4</f>
        <v>29.102399999999999</v>
      </c>
      <c r="I20" s="29">
        <f>$C20*5</f>
        <v>36.378</v>
      </c>
      <c r="J20" s="29">
        <f>$C20*8</f>
        <v>58.204799999999999</v>
      </c>
      <c r="K20" s="29">
        <f>$C20*10</f>
        <v>72.756</v>
      </c>
      <c r="L20" s="29">
        <f>$C20*15</f>
        <v>109.134</v>
      </c>
      <c r="M20" s="29">
        <f>$C20*20</f>
        <v>145.512</v>
      </c>
    </row>
    <row r="21" spans="1:18" ht="24" thickBot="1" x14ac:dyDescent="0.4">
      <c r="A21" s="39" t="s">
        <v>35</v>
      </c>
      <c r="B21" s="31" t="s">
        <v>25</v>
      </c>
      <c r="C21" s="32">
        <f t="shared" ref="C21:M21" si="5">SUM(C18:C20)</f>
        <v>9.2045999999999992</v>
      </c>
      <c r="D21" s="33">
        <f t="shared" si="5"/>
        <v>10</v>
      </c>
      <c r="E21" s="33">
        <f t="shared" si="5"/>
        <v>19.204599999999999</v>
      </c>
      <c r="F21" s="33">
        <f t="shared" si="5"/>
        <v>28.409199999999998</v>
      </c>
      <c r="G21" s="33">
        <f t="shared" si="5"/>
        <v>37.613799999999998</v>
      </c>
      <c r="H21" s="33">
        <f t="shared" si="5"/>
        <v>46.818399999999997</v>
      </c>
      <c r="I21" s="33">
        <f t="shared" si="5"/>
        <v>56.022999999999996</v>
      </c>
      <c r="J21" s="33">
        <f t="shared" si="5"/>
        <v>83.636799999999994</v>
      </c>
      <c r="K21" s="33">
        <f t="shared" si="5"/>
        <v>102.04599999999999</v>
      </c>
      <c r="L21" s="33">
        <f t="shared" si="5"/>
        <v>148.06900000000002</v>
      </c>
      <c r="M21" s="33">
        <f t="shared" si="5"/>
        <v>194.09199999999998</v>
      </c>
    </row>
    <row r="22" spans="1:18" ht="15" thickTop="1" x14ac:dyDescent="0.2">
      <c r="A22" s="9"/>
      <c r="B22" s="11"/>
      <c r="C22" s="14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8" ht="20.25" x14ac:dyDescent="0.3">
      <c r="A23" s="38" t="s">
        <v>36</v>
      </c>
      <c r="B23" s="27" t="s">
        <v>37</v>
      </c>
      <c r="C23" s="28">
        <v>0</v>
      </c>
      <c r="D23" s="29">
        <v>11.25</v>
      </c>
      <c r="E23" s="29">
        <f t="shared" ref="E23:M23" si="6">D23</f>
        <v>11.25</v>
      </c>
      <c r="F23" s="29">
        <f t="shared" si="6"/>
        <v>11.25</v>
      </c>
      <c r="G23" s="29">
        <f t="shared" si="6"/>
        <v>11.25</v>
      </c>
      <c r="H23" s="29">
        <f t="shared" si="6"/>
        <v>11.25</v>
      </c>
      <c r="I23" s="29">
        <f t="shared" si="6"/>
        <v>11.25</v>
      </c>
      <c r="J23" s="29">
        <f t="shared" si="6"/>
        <v>11.25</v>
      </c>
      <c r="K23" s="29">
        <f t="shared" si="6"/>
        <v>11.25</v>
      </c>
      <c r="L23" s="29">
        <f t="shared" si="6"/>
        <v>11.25</v>
      </c>
      <c r="M23" s="29">
        <f t="shared" si="6"/>
        <v>11.25</v>
      </c>
    </row>
    <row r="24" spans="1:18" ht="20.25" x14ac:dyDescent="0.3">
      <c r="A24" s="38" t="s">
        <v>38</v>
      </c>
      <c r="B24" s="27" t="s">
        <v>39</v>
      </c>
      <c r="C24" s="28">
        <v>1.2432000000000001</v>
      </c>
      <c r="D24" s="29">
        <v>0</v>
      </c>
      <c r="E24" s="29">
        <f>1*C24</f>
        <v>1.2432000000000001</v>
      </c>
      <c r="F24" s="29">
        <f>2*C24</f>
        <v>2.4864000000000002</v>
      </c>
      <c r="G24" s="29">
        <f>3*C24</f>
        <v>3.7296000000000005</v>
      </c>
      <c r="H24" s="29">
        <f>4*C24</f>
        <v>4.9728000000000003</v>
      </c>
      <c r="I24" s="29">
        <f>5*C24</f>
        <v>6.2160000000000002</v>
      </c>
      <c r="J24" s="29">
        <f>8*C24</f>
        <v>9.9456000000000007</v>
      </c>
      <c r="K24" s="29">
        <f>10*C24</f>
        <v>12.432</v>
      </c>
      <c r="L24" s="29">
        <f>15*C24</f>
        <v>18.648</v>
      </c>
      <c r="M24" s="29">
        <f>20*C24</f>
        <v>24.864000000000001</v>
      </c>
    </row>
    <row r="25" spans="1:18" ht="20.25" x14ac:dyDescent="0.3">
      <c r="A25" s="39" t="s">
        <v>34</v>
      </c>
      <c r="B25" s="27" t="s">
        <v>24</v>
      </c>
      <c r="C25" s="30">
        <v>6.016</v>
      </c>
      <c r="D25" s="29">
        <f>$C25*0</f>
        <v>0</v>
      </c>
      <c r="E25" s="29">
        <f>$C25*1</f>
        <v>6.016</v>
      </c>
      <c r="F25" s="29">
        <f>$C25*2</f>
        <v>12.032</v>
      </c>
      <c r="G25" s="29">
        <f>$C25*3</f>
        <v>18.048000000000002</v>
      </c>
      <c r="H25" s="29">
        <f>$C25*4</f>
        <v>24.064</v>
      </c>
      <c r="I25" s="29">
        <f>$C25*5</f>
        <v>30.08</v>
      </c>
      <c r="J25" s="29">
        <f>$C25*8</f>
        <v>48.128</v>
      </c>
      <c r="K25" s="29">
        <f>$C25*10</f>
        <v>60.16</v>
      </c>
      <c r="L25" s="29">
        <f>$C25*15</f>
        <v>90.24</v>
      </c>
      <c r="M25" s="29">
        <f>$C25*20</f>
        <v>120.32</v>
      </c>
    </row>
    <row r="26" spans="1:18" ht="24" thickBot="1" x14ac:dyDescent="0.4">
      <c r="A26" s="39" t="s">
        <v>40</v>
      </c>
      <c r="B26" s="31" t="s">
        <v>25</v>
      </c>
      <c r="C26" s="32">
        <f t="shared" ref="C26:M26" si="7">SUM(C23:C25)</f>
        <v>7.2591999999999999</v>
      </c>
      <c r="D26" s="33">
        <f t="shared" si="7"/>
        <v>11.25</v>
      </c>
      <c r="E26" s="33">
        <f t="shared" si="7"/>
        <v>18.5092</v>
      </c>
      <c r="F26" s="33">
        <f t="shared" si="7"/>
        <v>25.7684</v>
      </c>
      <c r="G26" s="33">
        <f t="shared" si="7"/>
        <v>33.027600000000007</v>
      </c>
      <c r="H26" s="33">
        <f t="shared" si="7"/>
        <v>40.286799999999999</v>
      </c>
      <c r="I26" s="33">
        <f t="shared" si="7"/>
        <v>47.545999999999999</v>
      </c>
      <c r="J26" s="33">
        <f t="shared" si="7"/>
        <v>69.323599999999999</v>
      </c>
      <c r="K26" s="33">
        <f t="shared" si="7"/>
        <v>83.841999999999999</v>
      </c>
      <c r="L26" s="33">
        <f t="shared" si="7"/>
        <v>120.13799999999999</v>
      </c>
      <c r="M26" s="33">
        <f t="shared" si="7"/>
        <v>156.434</v>
      </c>
    </row>
    <row r="27" spans="1:18" ht="15" thickTop="1" x14ac:dyDescent="0.2">
      <c r="A27" s="9"/>
      <c r="B27" s="11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8" ht="20.25" x14ac:dyDescent="0.3">
      <c r="A28" s="38" t="s">
        <v>41</v>
      </c>
      <c r="B28" s="27" t="s">
        <v>42</v>
      </c>
      <c r="C28" s="28">
        <v>0</v>
      </c>
      <c r="D28" s="29">
        <v>8.08</v>
      </c>
      <c r="E28" s="29">
        <f t="shared" ref="E28:M28" si="8">D28</f>
        <v>8.08</v>
      </c>
      <c r="F28" s="29">
        <f t="shared" si="8"/>
        <v>8.08</v>
      </c>
      <c r="G28" s="29">
        <f t="shared" si="8"/>
        <v>8.08</v>
      </c>
      <c r="H28" s="29">
        <f t="shared" si="8"/>
        <v>8.08</v>
      </c>
      <c r="I28" s="29">
        <f t="shared" si="8"/>
        <v>8.08</v>
      </c>
      <c r="J28" s="29">
        <f t="shared" si="8"/>
        <v>8.08</v>
      </c>
      <c r="K28" s="29">
        <f t="shared" si="8"/>
        <v>8.08</v>
      </c>
      <c r="L28" s="29">
        <f t="shared" si="8"/>
        <v>8.08</v>
      </c>
      <c r="M28" s="29">
        <f t="shared" si="8"/>
        <v>8.08</v>
      </c>
    </row>
    <row r="29" spans="1:18" ht="20.25" x14ac:dyDescent="0.3">
      <c r="A29" s="38" t="s">
        <v>43</v>
      </c>
      <c r="B29" s="27" t="s">
        <v>44</v>
      </c>
      <c r="C29" s="28">
        <v>3.2240000000000002</v>
      </c>
      <c r="D29" s="29">
        <v>0</v>
      </c>
      <c r="E29" s="29">
        <f>1*C29</f>
        <v>3.2240000000000002</v>
      </c>
      <c r="F29" s="29">
        <f>2*C29</f>
        <v>6.4480000000000004</v>
      </c>
      <c r="G29" s="29">
        <f>3*C29</f>
        <v>9.6720000000000006</v>
      </c>
      <c r="H29" s="29">
        <f>4*C29</f>
        <v>12.896000000000001</v>
      </c>
      <c r="I29" s="29">
        <f>5*C29</f>
        <v>16.12</v>
      </c>
      <c r="J29" s="29">
        <f>8*C29</f>
        <v>25.792000000000002</v>
      </c>
      <c r="K29" s="29">
        <f>10*C29</f>
        <v>32.24</v>
      </c>
      <c r="L29" s="29">
        <f>15*3.089</f>
        <v>46.335000000000001</v>
      </c>
      <c r="M29" s="29">
        <f>20*2.876</f>
        <v>57.519999999999996</v>
      </c>
    </row>
    <row r="30" spans="1:18" ht="20.25" x14ac:dyDescent="0.3">
      <c r="A30" s="39" t="s">
        <v>45</v>
      </c>
      <c r="B30" s="27" t="s">
        <v>24</v>
      </c>
      <c r="C30" s="30">
        <v>5.2389999999999999</v>
      </c>
      <c r="D30" s="29">
        <f>$C30*0</f>
        <v>0</v>
      </c>
      <c r="E30" s="29">
        <f>$C30*1</f>
        <v>5.2389999999999999</v>
      </c>
      <c r="F30" s="29">
        <f>$C30*2</f>
        <v>10.478</v>
      </c>
      <c r="G30" s="29">
        <f>$C30*3</f>
        <v>15.716999999999999</v>
      </c>
      <c r="H30" s="29">
        <f>$C30*4</f>
        <v>20.956</v>
      </c>
      <c r="I30" s="29">
        <f>$C30*5</f>
        <v>26.195</v>
      </c>
      <c r="J30" s="29">
        <f>$C30*8</f>
        <v>41.911999999999999</v>
      </c>
      <c r="K30" s="29">
        <f>$C30*10</f>
        <v>52.39</v>
      </c>
      <c r="L30" s="29">
        <f>$C30*15</f>
        <v>78.584999999999994</v>
      </c>
      <c r="M30" s="29">
        <f>$C30*20</f>
        <v>104.78</v>
      </c>
    </row>
    <row r="31" spans="1:18" ht="24" thickBot="1" x14ac:dyDescent="0.4">
      <c r="A31" s="39"/>
      <c r="B31" s="31" t="s">
        <v>25</v>
      </c>
      <c r="C31" s="32">
        <f t="shared" ref="C31:M31" si="9">SUM(C28:C30)</f>
        <v>8.463000000000001</v>
      </c>
      <c r="D31" s="33">
        <f t="shared" si="9"/>
        <v>8.08</v>
      </c>
      <c r="E31" s="33">
        <f t="shared" si="9"/>
        <v>16.542999999999999</v>
      </c>
      <c r="F31" s="33">
        <f t="shared" si="9"/>
        <v>25.006</v>
      </c>
      <c r="G31" s="33">
        <f t="shared" si="9"/>
        <v>33.469000000000001</v>
      </c>
      <c r="H31" s="33">
        <f t="shared" si="9"/>
        <v>41.932000000000002</v>
      </c>
      <c r="I31" s="33">
        <f t="shared" si="9"/>
        <v>50.395000000000003</v>
      </c>
      <c r="J31" s="33">
        <f t="shared" si="9"/>
        <v>75.783999999999992</v>
      </c>
      <c r="K31" s="33">
        <f t="shared" si="9"/>
        <v>92.710000000000008</v>
      </c>
      <c r="L31" s="33">
        <f t="shared" si="9"/>
        <v>133</v>
      </c>
      <c r="M31" s="33">
        <f t="shared" si="9"/>
        <v>170.38</v>
      </c>
    </row>
    <row r="32" spans="1:18" ht="15" thickTop="1" x14ac:dyDescent="0.2">
      <c r="A32" s="9"/>
      <c r="B32" s="11"/>
      <c r="C32" s="12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20.25" x14ac:dyDescent="0.3">
      <c r="A33" s="38" t="s">
        <v>46</v>
      </c>
      <c r="B33" s="27" t="s">
        <v>47</v>
      </c>
      <c r="C33" s="28">
        <v>0</v>
      </c>
      <c r="D33" s="29">
        <v>11</v>
      </c>
      <c r="E33" s="29">
        <f t="shared" ref="E33:M33" si="10">D33</f>
        <v>11</v>
      </c>
      <c r="F33" s="29">
        <f t="shared" si="10"/>
        <v>11</v>
      </c>
      <c r="G33" s="29">
        <f t="shared" si="10"/>
        <v>11</v>
      </c>
      <c r="H33" s="29">
        <f t="shared" si="10"/>
        <v>11</v>
      </c>
      <c r="I33" s="29">
        <f t="shared" si="10"/>
        <v>11</v>
      </c>
      <c r="J33" s="29">
        <f t="shared" si="10"/>
        <v>11</v>
      </c>
      <c r="K33" s="29">
        <f t="shared" si="10"/>
        <v>11</v>
      </c>
      <c r="L33" s="29">
        <f t="shared" si="10"/>
        <v>11</v>
      </c>
      <c r="M33" s="29">
        <f t="shared" si="10"/>
        <v>11</v>
      </c>
    </row>
    <row r="34" spans="1:13" ht="20.25" x14ac:dyDescent="0.3">
      <c r="A34" s="38" t="s">
        <v>48</v>
      </c>
      <c r="B34" s="27" t="s">
        <v>44</v>
      </c>
      <c r="C34" s="28">
        <v>2.1812999999999998</v>
      </c>
      <c r="D34" s="29">
        <v>0</v>
      </c>
      <c r="E34" s="29">
        <f>1*C34</f>
        <v>2.1812999999999998</v>
      </c>
      <c r="F34" s="29">
        <f>2*E34</f>
        <v>4.3625999999999996</v>
      </c>
      <c r="G34" s="29">
        <f>3*E34</f>
        <v>6.5438999999999989</v>
      </c>
      <c r="H34" s="29">
        <f>4*E34</f>
        <v>8.7251999999999992</v>
      </c>
      <c r="I34" s="29">
        <f>5*E34</f>
        <v>10.906499999999999</v>
      </c>
      <c r="J34" s="29">
        <f>8*E34</f>
        <v>17.450399999999998</v>
      </c>
      <c r="K34" s="29">
        <f>10*E34</f>
        <v>21.812999999999999</v>
      </c>
      <c r="L34" s="29">
        <f>15*E34</f>
        <v>32.719499999999996</v>
      </c>
      <c r="M34" s="29">
        <f>20*E34</f>
        <v>43.625999999999998</v>
      </c>
    </row>
    <row r="35" spans="1:13" ht="20.25" x14ac:dyDescent="0.3">
      <c r="A35" s="39" t="s">
        <v>49</v>
      </c>
      <c r="B35" s="27" t="s">
        <v>30</v>
      </c>
      <c r="C35" s="30">
        <v>5.2111999999999998</v>
      </c>
      <c r="D35" s="29">
        <f>$C35*0</f>
        <v>0</v>
      </c>
      <c r="E35" s="29">
        <f>$C35*1</f>
        <v>5.2111999999999998</v>
      </c>
      <c r="F35" s="29">
        <f>$C35*2</f>
        <v>10.4224</v>
      </c>
      <c r="G35" s="29">
        <f>$C35*3</f>
        <v>15.633599999999999</v>
      </c>
      <c r="H35" s="29">
        <f>$C35*4</f>
        <v>20.844799999999999</v>
      </c>
      <c r="I35" s="29">
        <f>$C35*5</f>
        <v>26.055999999999997</v>
      </c>
      <c r="J35" s="29">
        <f>$C35*8</f>
        <v>41.689599999999999</v>
      </c>
      <c r="K35" s="29">
        <f>$C35*10</f>
        <v>52.111999999999995</v>
      </c>
      <c r="L35" s="29">
        <f>$C35*15</f>
        <v>78.167999999999992</v>
      </c>
      <c r="M35" s="29">
        <f>$C35*20</f>
        <v>104.22399999999999</v>
      </c>
    </row>
    <row r="36" spans="1:13" ht="24" thickBot="1" x14ac:dyDescent="0.4">
      <c r="A36" s="39"/>
      <c r="B36" s="31" t="s">
        <v>25</v>
      </c>
      <c r="C36" s="32">
        <f t="shared" ref="C36:M36" si="11">SUM(C33:C35)</f>
        <v>7.3925000000000001</v>
      </c>
      <c r="D36" s="33">
        <f t="shared" si="11"/>
        <v>11</v>
      </c>
      <c r="E36" s="33">
        <f t="shared" si="11"/>
        <v>18.392499999999998</v>
      </c>
      <c r="F36" s="33">
        <f t="shared" si="11"/>
        <v>25.785</v>
      </c>
      <c r="G36" s="33">
        <f t="shared" si="11"/>
        <v>33.177500000000002</v>
      </c>
      <c r="H36" s="33">
        <f t="shared" si="11"/>
        <v>40.57</v>
      </c>
      <c r="I36" s="33">
        <f t="shared" si="11"/>
        <v>47.962499999999999</v>
      </c>
      <c r="J36" s="33">
        <f t="shared" si="11"/>
        <v>70.14</v>
      </c>
      <c r="K36" s="33">
        <f t="shared" si="11"/>
        <v>84.924999999999997</v>
      </c>
      <c r="L36" s="33">
        <f t="shared" si="11"/>
        <v>121.88749999999999</v>
      </c>
      <c r="M36" s="33">
        <f t="shared" si="11"/>
        <v>158.85</v>
      </c>
    </row>
    <row r="37" spans="1:13" ht="15" thickTop="1" x14ac:dyDescent="0.2">
      <c r="A37" s="9"/>
      <c r="B37" s="11"/>
      <c r="C37" s="14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20.25" x14ac:dyDescent="0.3">
      <c r="A38" s="38" t="s">
        <v>50</v>
      </c>
      <c r="B38" s="27" t="s">
        <v>51</v>
      </c>
      <c r="C38" s="28">
        <v>0</v>
      </c>
      <c r="D38" s="29">
        <v>14.94</v>
      </c>
      <c r="E38" s="29">
        <f t="shared" ref="E38:M38" si="12">D38</f>
        <v>14.94</v>
      </c>
      <c r="F38" s="29">
        <f t="shared" si="12"/>
        <v>14.94</v>
      </c>
      <c r="G38" s="29">
        <f t="shared" si="12"/>
        <v>14.94</v>
      </c>
      <c r="H38" s="29">
        <f t="shared" si="12"/>
        <v>14.94</v>
      </c>
      <c r="I38" s="29">
        <f t="shared" si="12"/>
        <v>14.94</v>
      </c>
      <c r="J38" s="29">
        <f t="shared" si="12"/>
        <v>14.94</v>
      </c>
      <c r="K38" s="29">
        <f t="shared" si="12"/>
        <v>14.94</v>
      </c>
      <c r="L38" s="29">
        <f t="shared" si="12"/>
        <v>14.94</v>
      </c>
      <c r="M38" s="29">
        <f t="shared" si="12"/>
        <v>14.94</v>
      </c>
    </row>
    <row r="39" spans="1:13" ht="20.25" x14ac:dyDescent="0.3">
      <c r="A39" s="38" t="s">
        <v>52</v>
      </c>
      <c r="B39" s="27" t="s">
        <v>53</v>
      </c>
      <c r="C39" s="28">
        <v>0</v>
      </c>
      <c r="D39" s="29">
        <v>0</v>
      </c>
      <c r="E39" s="29">
        <v>0</v>
      </c>
      <c r="F39" s="29">
        <v>2.15</v>
      </c>
      <c r="G39" s="29">
        <v>4.05</v>
      </c>
      <c r="H39" s="29">
        <v>5.95</v>
      </c>
      <c r="I39" s="29">
        <v>7.65</v>
      </c>
      <c r="J39" s="29">
        <v>12.65</v>
      </c>
      <c r="K39" s="29">
        <v>15.85</v>
      </c>
      <c r="L39" s="29">
        <v>23.85</v>
      </c>
      <c r="M39" s="29">
        <v>31.85</v>
      </c>
    </row>
    <row r="40" spans="1:13" ht="20.25" x14ac:dyDescent="0.3">
      <c r="A40" s="39" t="s">
        <v>54</v>
      </c>
      <c r="B40" s="27" t="s">
        <v>30</v>
      </c>
      <c r="C40" s="30">
        <v>5.4173999999999998</v>
      </c>
      <c r="D40" s="29">
        <f>$C40*0</f>
        <v>0</v>
      </c>
      <c r="E40" s="29">
        <f>$C40*1</f>
        <v>5.4173999999999998</v>
      </c>
      <c r="F40" s="29">
        <f>$C40*2</f>
        <v>10.8348</v>
      </c>
      <c r="G40" s="29">
        <f>$C40*3</f>
        <v>16.252199999999998</v>
      </c>
      <c r="H40" s="29">
        <f>$C40*4</f>
        <v>21.669599999999999</v>
      </c>
      <c r="I40" s="29">
        <f>$C40*5</f>
        <v>27.087</v>
      </c>
      <c r="J40" s="29">
        <f>$C40*8</f>
        <v>43.339199999999998</v>
      </c>
      <c r="K40" s="29">
        <f>$C40*10</f>
        <v>54.173999999999999</v>
      </c>
      <c r="L40" s="29">
        <f>$C40*15</f>
        <v>81.260999999999996</v>
      </c>
      <c r="M40" s="29">
        <f>$C40*20</f>
        <v>108.348</v>
      </c>
    </row>
    <row r="41" spans="1:13" ht="24" thickBot="1" x14ac:dyDescent="0.4">
      <c r="A41" s="39"/>
      <c r="B41" s="34" t="s">
        <v>25</v>
      </c>
      <c r="C41" s="32">
        <f>SUM(C38:C40)</f>
        <v>5.4173999999999998</v>
      </c>
      <c r="D41" s="33">
        <f t="shared" ref="D41:M41" si="13">SUM(D38:D40)</f>
        <v>14.94</v>
      </c>
      <c r="E41" s="33">
        <f t="shared" si="13"/>
        <v>20.357399999999998</v>
      </c>
      <c r="F41" s="33">
        <f t="shared" si="13"/>
        <v>27.924799999999998</v>
      </c>
      <c r="G41" s="33">
        <f t="shared" si="13"/>
        <v>35.242199999999997</v>
      </c>
      <c r="H41" s="33">
        <f t="shared" si="13"/>
        <v>42.559600000000003</v>
      </c>
      <c r="I41" s="33">
        <f t="shared" si="13"/>
        <v>49.677</v>
      </c>
      <c r="J41" s="33">
        <f t="shared" si="13"/>
        <v>70.929199999999994</v>
      </c>
      <c r="K41" s="33">
        <f t="shared" si="13"/>
        <v>84.963999999999999</v>
      </c>
      <c r="L41" s="33">
        <f t="shared" si="13"/>
        <v>120.05099999999999</v>
      </c>
      <c r="M41" s="33">
        <f t="shared" si="13"/>
        <v>155.13800000000001</v>
      </c>
    </row>
    <row r="42" spans="1:13" ht="15" thickTop="1" x14ac:dyDescent="0.2">
      <c r="A42" s="9"/>
      <c r="B42" s="11"/>
      <c r="C42" s="12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20.25" x14ac:dyDescent="0.3">
      <c r="A43" s="38" t="s">
        <v>55</v>
      </c>
      <c r="B43" s="27" t="s">
        <v>56</v>
      </c>
      <c r="C43" s="28">
        <v>0</v>
      </c>
      <c r="D43" s="29">
        <v>12.84</v>
      </c>
      <c r="E43" s="29">
        <f t="shared" ref="E43:M43" si="14">D43</f>
        <v>12.84</v>
      </c>
      <c r="F43" s="29">
        <f t="shared" si="14"/>
        <v>12.84</v>
      </c>
      <c r="G43" s="29">
        <f t="shared" si="14"/>
        <v>12.84</v>
      </c>
      <c r="H43" s="29">
        <f t="shared" si="14"/>
        <v>12.84</v>
      </c>
      <c r="I43" s="29">
        <f t="shared" si="14"/>
        <v>12.84</v>
      </c>
      <c r="J43" s="29">
        <f t="shared" si="14"/>
        <v>12.84</v>
      </c>
      <c r="K43" s="29">
        <f t="shared" si="14"/>
        <v>12.84</v>
      </c>
      <c r="L43" s="29">
        <f t="shared" si="14"/>
        <v>12.84</v>
      </c>
      <c r="M43" s="29">
        <f t="shared" si="14"/>
        <v>12.84</v>
      </c>
    </row>
    <row r="44" spans="1:13" ht="20.25" x14ac:dyDescent="0.3">
      <c r="A44" s="38" t="s">
        <v>57</v>
      </c>
      <c r="B44" s="27" t="s">
        <v>44</v>
      </c>
      <c r="C44" s="28">
        <v>1.4379999999999999</v>
      </c>
      <c r="D44" s="29">
        <v>0</v>
      </c>
      <c r="E44" s="29">
        <f>1*C44</f>
        <v>1.4379999999999999</v>
      </c>
      <c r="F44" s="29">
        <f>2*C44</f>
        <v>2.8759999999999999</v>
      </c>
      <c r="G44" s="29">
        <f>3*C44</f>
        <v>4.3140000000000001</v>
      </c>
      <c r="H44" s="29">
        <f>4*C44</f>
        <v>5.7519999999999998</v>
      </c>
      <c r="I44" s="29">
        <f>5*C44</f>
        <v>7.1899999999999995</v>
      </c>
      <c r="J44" s="29">
        <f>8*C44</f>
        <v>11.504</v>
      </c>
      <c r="K44" s="29">
        <f>10*C44</f>
        <v>14.379999999999999</v>
      </c>
      <c r="L44" s="29">
        <f>15*C44</f>
        <v>21.57</v>
      </c>
      <c r="M44" s="29">
        <f>20*C44</f>
        <v>28.759999999999998</v>
      </c>
    </row>
    <row r="45" spans="1:13" ht="20.25" x14ac:dyDescent="0.3">
      <c r="A45" s="40" t="s">
        <v>58</v>
      </c>
      <c r="B45" s="27" t="s">
        <v>30</v>
      </c>
      <c r="C45" s="30">
        <v>4.4581999999999997</v>
      </c>
      <c r="D45" s="29">
        <f>$C45*0</f>
        <v>0</v>
      </c>
      <c r="E45" s="29">
        <f>$C45*1</f>
        <v>4.4581999999999997</v>
      </c>
      <c r="F45" s="29">
        <f>$C45*2</f>
        <v>8.9163999999999994</v>
      </c>
      <c r="G45" s="29">
        <f>$C45*3</f>
        <v>13.374599999999999</v>
      </c>
      <c r="H45" s="29">
        <f>$C45*4</f>
        <v>17.832799999999999</v>
      </c>
      <c r="I45" s="29">
        <f>$C45*5</f>
        <v>22.290999999999997</v>
      </c>
      <c r="J45" s="29">
        <f>$C45*8</f>
        <v>35.665599999999998</v>
      </c>
      <c r="K45" s="29">
        <f>$C45*10</f>
        <v>44.581999999999994</v>
      </c>
      <c r="L45" s="29">
        <f>$C45*15</f>
        <v>66.87299999999999</v>
      </c>
      <c r="M45" s="29">
        <f>$C45*20</f>
        <v>89.163999999999987</v>
      </c>
    </row>
    <row r="46" spans="1:13" ht="24" thickBot="1" x14ac:dyDescent="0.4">
      <c r="A46" s="39"/>
      <c r="B46" s="31" t="s">
        <v>25</v>
      </c>
      <c r="C46" s="32">
        <f t="shared" ref="C46:M46" si="15">SUM(C43:C45)</f>
        <v>5.8961999999999994</v>
      </c>
      <c r="D46" s="33">
        <f t="shared" si="15"/>
        <v>12.84</v>
      </c>
      <c r="E46" s="33">
        <f t="shared" si="15"/>
        <v>18.7362</v>
      </c>
      <c r="F46" s="33">
        <f t="shared" si="15"/>
        <v>24.632399999999997</v>
      </c>
      <c r="G46" s="33">
        <f t="shared" si="15"/>
        <v>30.528599999999997</v>
      </c>
      <c r="H46" s="33">
        <f t="shared" si="15"/>
        <v>36.424799999999998</v>
      </c>
      <c r="I46" s="33">
        <f t="shared" si="15"/>
        <v>42.320999999999998</v>
      </c>
      <c r="J46" s="33">
        <f t="shared" si="15"/>
        <v>60.009599999999999</v>
      </c>
      <c r="K46" s="33">
        <f t="shared" si="15"/>
        <v>71.801999999999992</v>
      </c>
      <c r="L46" s="33">
        <f t="shared" si="15"/>
        <v>101.28299999999999</v>
      </c>
      <c r="M46" s="33">
        <f t="shared" si="15"/>
        <v>130.76399999999998</v>
      </c>
    </row>
    <row r="47" spans="1:13" ht="15" thickTop="1" x14ac:dyDescent="0.2">
      <c r="A47" s="9"/>
      <c r="B47" s="11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20.25" x14ac:dyDescent="0.3">
      <c r="A48" s="38" t="s">
        <v>59</v>
      </c>
      <c r="B48" s="27" t="s">
        <v>60</v>
      </c>
      <c r="C48" s="28">
        <v>0</v>
      </c>
      <c r="D48" s="29">
        <v>9.76</v>
      </c>
      <c r="E48" s="29">
        <f t="shared" ref="E48:M48" si="16">D48</f>
        <v>9.76</v>
      </c>
      <c r="F48" s="29">
        <f t="shared" si="16"/>
        <v>9.76</v>
      </c>
      <c r="G48" s="29">
        <f t="shared" si="16"/>
        <v>9.76</v>
      </c>
      <c r="H48" s="29">
        <f t="shared" si="16"/>
        <v>9.76</v>
      </c>
      <c r="I48" s="29">
        <f t="shared" si="16"/>
        <v>9.76</v>
      </c>
      <c r="J48" s="29">
        <f t="shared" si="16"/>
        <v>9.76</v>
      </c>
      <c r="K48" s="29">
        <f t="shared" si="16"/>
        <v>9.76</v>
      </c>
      <c r="L48" s="29">
        <f t="shared" si="16"/>
        <v>9.76</v>
      </c>
      <c r="M48" s="29">
        <f t="shared" si="16"/>
        <v>9.76</v>
      </c>
    </row>
    <row r="49" spans="1:13" ht="20.25" x14ac:dyDescent="0.3">
      <c r="A49" s="38" t="s">
        <v>61</v>
      </c>
      <c r="B49" s="27" t="s">
        <v>44</v>
      </c>
      <c r="C49" s="28">
        <v>1.5964</v>
      </c>
      <c r="D49" s="29">
        <v>0</v>
      </c>
      <c r="E49" s="29">
        <f>C49</f>
        <v>1.5964</v>
      </c>
      <c r="F49" s="29">
        <f>2*C49</f>
        <v>3.1928000000000001</v>
      </c>
      <c r="G49" s="29">
        <f>3*C49</f>
        <v>4.7892000000000001</v>
      </c>
      <c r="H49" s="29">
        <f>4*C49</f>
        <v>6.3856000000000002</v>
      </c>
      <c r="I49" s="29">
        <f>5*C49</f>
        <v>7.9820000000000002</v>
      </c>
      <c r="J49" s="29">
        <f>8*C49</f>
        <v>12.7712</v>
      </c>
      <c r="K49" s="29">
        <f>10*C49</f>
        <v>15.964</v>
      </c>
      <c r="L49" s="29">
        <f>15*C49</f>
        <v>23.946000000000002</v>
      </c>
      <c r="M49" s="29">
        <f>20*C49</f>
        <v>31.928000000000001</v>
      </c>
    </row>
    <row r="50" spans="1:13" ht="20.25" x14ac:dyDescent="0.3">
      <c r="A50" s="39" t="s">
        <v>62</v>
      </c>
      <c r="B50" s="27" t="s">
        <v>63</v>
      </c>
      <c r="C50" s="28">
        <v>0</v>
      </c>
      <c r="D50" s="29">
        <v>0.54</v>
      </c>
      <c r="E50" s="29">
        <f t="shared" ref="E50:M50" si="17">D50</f>
        <v>0.54</v>
      </c>
      <c r="F50" s="29">
        <f t="shared" si="17"/>
        <v>0.54</v>
      </c>
      <c r="G50" s="29">
        <f t="shared" si="17"/>
        <v>0.54</v>
      </c>
      <c r="H50" s="29">
        <f t="shared" si="17"/>
        <v>0.54</v>
      </c>
      <c r="I50" s="29">
        <f t="shared" si="17"/>
        <v>0.54</v>
      </c>
      <c r="J50" s="29">
        <f t="shared" si="17"/>
        <v>0.54</v>
      </c>
      <c r="K50" s="29">
        <f t="shared" si="17"/>
        <v>0.54</v>
      </c>
      <c r="L50" s="29">
        <f t="shared" si="17"/>
        <v>0.54</v>
      </c>
      <c r="M50" s="29">
        <f t="shared" si="17"/>
        <v>0.54</v>
      </c>
    </row>
    <row r="51" spans="1:13" ht="20.25" x14ac:dyDescent="0.3">
      <c r="A51" s="39"/>
      <c r="B51" s="27" t="s">
        <v>30</v>
      </c>
      <c r="C51" s="30">
        <v>3.2122000000000002</v>
      </c>
      <c r="D51" s="29">
        <f>$C51*0</f>
        <v>0</v>
      </c>
      <c r="E51" s="29">
        <f>$C51*1</f>
        <v>3.2122000000000002</v>
      </c>
      <c r="F51" s="29">
        <f>$C51*2</f>
        <v>6.4244000000000003</v>
      </c>
      <c r="G51" s="29">
        <f>$C51*3</f>
        <v>9.6366000000000014</v>
      </c>
      <c r="H51" s="29">
        <f>$C51*4</f>
        <v>12.848800000000001</v>
      </c>
      <c r="I51" s="29">
        <f>$C51*5</f>
        <v>16.061</v>
      </c>
      <c r="J51" s="29">
        <f>$C51*8</f>
        <v>25.697600000000001</v>
      </c>
      <c r="K51" s="29">
        <f>$C51*10</f>
        <v>32.122</v>
      </c>
      <c r="L51" s="29">
        <f>$C51*15</f>
        <v>48.183</v>
      </c>
      <c r="M51" s="29">
        <f>$C51*20</f>
        <v>64.244</v>
      </c>
    </row>
    <row r="52" spans="1:13" ht="24" thickBot="1" x14ac:dyDescent="0.4">
      <c r="A52" s="39"/>
      <c r="B52" s="31" t="s">
        <v>25</v>
      </c>
      <c r="C52" s="32">
        <f t="shared" ref="C52:M52" si="18">SUM(C48:C51)</f>
        <v>4.8086000000000002</v>
      </c>
      <c r="D52" s="33">
        <f t="shared" si="18"/>
        <v>10.3</v>
      </c>
      <c r="E52" s="33">
        <f t="shared" si="18"/>
        <v>15.108599999999999</v>
      </c>
      <c r="F52" s="33">
        <f t="shared" si="18"/>
        <v>19.917200000000001</v>
      </c>
      <c r="G52" s="33">
        <f t="shared" si="18"/>
        <v>24.7258</v>
      </c>
      <c r="H52" s="33">
        <f t="shared" si="18"/>
        <v>29.534400000000002</v>
      </c>
      <c r="I52" s="33">
        <f t="shared" si="18"/>
        <v>34.343000000000004</v>
      </c>
      <c r="J52" s="33">
        <f t="shared" si="18"/>
        <v>48.768799999999999</v>
      </c>
      <c r="K52" s="33">
        <f t="shared" si="18"/>
        <v>58.385999999999996</v>
      </c>
      <c r="L52" s="33">
        <f t="shared" si="18"/>
        <v>82.429000000000002</v>
      </c>
      <c r="M52" s="33">
        <f t="shared" si="18"/>
        <v>106.47200000000001</v>
      </c>
    </row>
    <row r="53" spans="1:13" ht="15" thickTop="1" x14ac:dyDescent="0.2">
      <c r="A53" s="9"/>
      <c r="B53" s="11"/>
      <c r="C53" s="12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20.25" x14ac:dyDescent="0.3">
      <c r="A54" s="38" t="s">
        <v>64</v>
      </c>
      <c r="B54" s="27" t="s">
        <v>29</v>
      </c>
      <c r="C54" s="28">
        <v>4.6500000000000004</v>
      </c>
      <c r="D54" s="29">
        <v>0</v>
      </c>
      <c r="E54" s="29">
        <f>C54</f>
        <v>4.6500000000000004</v>
      </c>
      <c r="F54" s="29">
        <f>2*C54</f>
        <v>9.3000000000000007</v>
      </c>
      <c r="G54" s="29">
        <f>3*C54</f>
        <v>13.950000000000001</v>
      </c>
      <c r="H54" s="29">
        <f>4*C54</f>
        <v>18.600000000000001</v>
      </c>
      <c r="I54" s="29">
        <f>5*C54</f>
        <v>23.25</v>
      </c>
      <c r="J54" s="29">
        <f>8*C54</f>
        <v>37.200000000000003</v>
      </c>
      <c r="K54" s="29">
        <f>10*C54</f>
        <v>46.5</v>
      </c>
      <c r="L54" s="29">
        <f>15*C54</f>
        <v>69.75</v>
      </c>
      <c r="M54" s="29">
        <f>20*C54</f>
        <v>93</v>
      </c>
    </row>
    <row r="55" spans="1:13" ht="20.25" x14ac:dyDescent="0.3">
      <c r="A55" s="38" t="s">
        <v>65</v>
      </c>
      <c r="B55" s="27" t="s">
        <v>30</v>
      </c>
      <c r="C55" s="30">
        <v>7.1657000000000002</v>
      </c>
      <c r="D55" s="29">
        <f>$C55*0</f>
        <v>0</v>
      </c>
      <c r="E55" s="29">
        <f>$C55*1</f>
        <v>7.1657000000000002</v>
      </c>
      <c r="F55" s="29">
        <f>$C55*2</f>
        <v>14.3314</v>
      </c>
      <c r="G55" s="29">
        <f>$C55*3</f>
        <v>21.4971</v>
      </c>
      <c r="H55" s="29">
        <f>$C55*4</f>
        <v>28.662800000000001</v>
      </c>
      <c r="I55" s="29">
        <f>$C55*5</f>
        <v>35.828499999999998</v>
      </c>
      <c r="J55" s="29">
        <f>$C55*8</f>
        <v>57.325600000000001</v>
      </c>
      <c r="K55" s="29">
        <f>$C55*10</f>
        <v>71.656999999999996</v>
      </c>
      <c r="L55" s="29">
        <f>$C55*15</f>
        <v>107.4855</v>
      </c>
      <c r="M55" s="29">
        <f>$C55*20</f>
        <v>143.31399999999999</v>
      </c>
    </row>
    <row r="56" spans="1:13" ht="24" thickBot="1" x14ac:dyDescent="0.4">
      <c r="A56" s="39" t="s">
        <v>66</v>
      </c>
      <c r="B56" s="31" t="s">
        <v>25</v>
      </c>
      <c r="C56" s="32">
        <f t="shared" ref="C56:M56" si="19">SUM(C54:C55)</f>
        <v>11.8157</v>
      </c>
      <c r="D56" s="33">
        <f t="shared" si="19"/>
        <v>0</v>
      </c>
      <c r="E56" s="33">
        <f t="shared" si="19"/>
        <v>11.8157</v>
      </c>
      <c r="F56" s="33">
        <f t="shared" si="19"/>
        <v>23.631399999999999</v>
      </c>
      <c r="G56" s="33">
        <f t="shared" si="19"/>
        <v>35.447099999999999</v>
      </c>
      <c r="H56" s="33">
        <f t="shared" si="19"/>
        <v>47.262799999999999</v>
      </c>
      <c r="I56" s="33">
        <f t="shared" si="19"/>
        <v>59.078499999999998</v>
      </c>
      <c r="J56" s="33">
        <f t="shared" si="19"/>
        <v>94.525599999999997</v>
      </c>
      <c r="K56" s="33">
        <f t="shared" si="19"/>
        <v>118.157</v>
      </c>
      <c r="L56" s="33">
        <f t="shared" si="19"/>
        <v>177.2355</v>
      </c>
      <c r="M56" s="33">
        <f t="shared" si="19"/>
        <v>236.31399999999999</v>
      </c>
    </row>
    <row r="57" spans="1:13" ht="15" thickTop="1" x14ac:dyDescent="0.2">
      <c r="A57" s="9"/>
      <c r="B57" s="11"/>
      <c r="C57" s="12"/>
      <c r="D57" s="10"/>
      <c r="E57" s="10" t="s">
        <v>18</v>
      </c>
      <c r="F57" s="10"/>
      <c r="G57" s="10"/>
      <c r="H57" s="10"/>
      <c r="I57" s="10"/>
      <c r="J57" s="10"/>
      <c r="K57" s="10"/>
      <c r="L57" s="10"/>
      <c r="M57" s="10"/>
    </row>
    <row r="58" spans="1:13" ht="14.25" x14ac:dyDescent="0.2">
      <c r="A58" s="11" t="s">
        <v>67</v>
      </c>
      <c r="B58" s="9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22.5" x14ac:dyDescent="0.3">
      <c r="A59" s="5" t="s">
        <v>2</v>
      </c>
      <c r="B59" s="5"/>
      <c r="C59" s="6"/>
      <c r="D59" s="7" t="s">
        <v>4</v>
      </c>
      <c r="E59" s="7" t="s">
        <v>5</v>
      </c>
      <c r="F59" s="7" t="s">
        <v>6</v>
      </c>
      <c r="G59" s="7" t="s">
        <v>7</v>
      </c>
      <c r="H59" s="7" t="s">
        <v>8</v>
      </c>
      <c r="I59" s="7" t="s">
        <v>9</v>
      </c>
      <c r="J59" s="7" t="s">
        <v>10</v>
      </c>
      <c r="K59" s="7" t="s">
        <v>11</v>
      </c>
      <c r="L59" s="7" t="s">
        <v>12</v>
      </c>
      <c r="M59" s="7" t="s">
        <v>13</v>
      </c>
    </row>
    <row r="60" spans="1:13" ht="22.5" x14ac:dyDescent="0.3">
      <c r="A60" s="5" t="s">
        <v>14</v>
      </c>
      <c r="B60" s="5"/>
      <c r="C60" s="6"/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  <c r="K60" s="7" t="s">
        <v>15</v>
      </c>
      <c r="L60" s="7" t="s">
        <v>15</v>
      </c>
      <c r="M60" s="7" t="s">
        <v>15</v>
      </c>
    </row>
    <row r="61" spans="1:13" ht="22.5" x14ac:dyDescent="0.3">
      <c r="A61" s="5" t="s">
        <v>16</v>
      </c>
      <c r="B61" s="5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30" x14ac:dyDescent="0.4">
      <c r="A62" s="8" t="s">
        <v>17</v>
      </c>
      <c r="B62" s="9"/>
      <c r="C62" s="10" t="s">
        <v>18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27" x14ac:dyDescent="0.35">
      <c r="A63" s="36" t="s">
        <v>19</v>
      </c>
      <c r="B63" s="37"/>
      <c r="C63" s="37"/>
      <c r="D63" s="35">
        <f t="shared" ref="D63:M63" si="20">D11</f>
        <v>13.2</v>
      </c>
      <c r="E63" s="35">
        <f t="shared" si="20"/>
        <v>21.1843</v>
      </c>
      <c r="F63" s="35">
        <f t="shared" si="20"/>
        <v>29.168599999999998</v>
      </c>
      <c r="G63" s="35">
        <f t="shared" si="20"/>
        <v>37.152900000000002</v>
      </c>
      <c r="H63" s="35">
        <f t="shared" si="20"/>
        <v>45.1372</v>
      </c>
      <c r="I63" s="35">
        <f t="shared" si="20"/>
        <v>53.121499999999997</v>
      </c>
      <c r="J63" s="35">
        <f t="shared" si="20"/>
        <v>77.074399999999997</v>
      </c>
      <c r="K63" s="35">
        <f t="shared" si="20"/>
        <v>93.043000000000006</v>
      </c>
      <c r="L63" s="35">
        <f t="shared" si="20"/>
        <v>132.96449999999999</v>
      </c>
      <c r="M63" s="35">
        <f t="shared" si="20"/>
        <v>172.886</v>
      </c>
    </row>
    <row r="64" spans="1:13" ht="27" x14ac:dyDescent="0.35">
      <c r="A64" s="36" t="s">
        <v>26</v>
      </c>
      <c r="B64" s="37"/>
      <c r="C64" s="37"/>
      <c r="D64" s="35">
        <f t="shared" ref="D64:M64" si="21">D16</f>
        <v>13</v>
      </c>
      <c r="E64" s="35">
        <f t="shared" si="21"/>
        <v>21.588000000000001</v>
      </c>
      <c r="F64" s="35">
        <f t="shared" si="21"/>
        <v>30.175999999999998</v>
      </c>
      <c r="G64" s="35">
        <f t="shared" si="21"/>
        <v>38.763999999999996</v>
      </c>
      <c r="H64" s="35">
        <f t="shared" si="21"/>
        <v>47.352000000000004</v>
      </c>
      <c r="I64" s="35">
        <f t="shared" si="21"/>
        <v>55.94</v>
      </c>
      <c r="J64" s="35">
        <f t="shared" si="21"/>
        <v>81.704000000000008</v>
      </c>
      <c r="K64" s="35">
        <f t="shared" si="21"/>
        <v>98.88</v>
      </c>
      <c r="L64" s="35">
        <f t="shared" si="21"/>
        <v>141.82</v>
      </c>
      <c r="M64" s="35">
        <f t="shared" si="21"/>
        <v>184.76</v>
      </c>
    </row>
    <row r="65" spans="1:13" ht="27" x14ac:dyDescent="0.35">
      <c r="A65" s="36" t="s">
        <v>31</v>
      </c>
      <c r="B65" s="37"/>
      <c r="C65" s="37"/>
      <c r="D65" s="35">
        <f t="shared" ref="D65:M65" si="22">D21</f>
        <v>10</v>
      </c>
      <c r="E65" s="35">
        <f t="shared" si="22"/>
        <v>19.204599999999999</v>
      </c>
      <c r="F65" s="35">
        <f t="shared" si="22"/>
        <v>28.409199999999998</v>
      </c>
      <c r="G65" s="35">
        <f t="shared" si="22"/>
        <v>37.613799999999998</v>
      </c>
      <c r="H65" s="35">
        <f t="shared" si="22"/>
        <v>46.818399999999997</v>
      </c>
      <c r="I65" s="35">
        <f t="shared" si="22"/>
        <v>56.022999999999996</v>
      </c>
      <c r="J65" s="35">
        <f t="shared" si="22"/>
        <v>83.636799999999994</v>
      </c>
      <c r="K65" s="35">
        <f t="shared" si="22"/>
        <v>102.04599999999999</v>
      </c>
      <c r="L65" s="35">
        <f t="shared" si="22"/>
        <v>148.06900000000002</v>
      </c>
      <c r="M65" s="35">
        <f t="shared" si="22"/>
        <v>194.09199999999998</v>
      </c>
    </row>
    <row r="66" spans="1:13" ht="27" x14ac:dyDescent="0.35">
      <c r="A66" s="36" t="s">
        <v>36</v>
      </c>
      <c r="B66" s="37"/>
      <c r="C66" s="37"/>
      <c r="D66" s="35">
        <f t="shared" ref="D66:M66" si="23">D26</f>
        <v>11.25</v>
      </c>
      <c r="E66" s="35">
        <f t="shared" si="23"/>
        <v>18.5092</v>
      </c>
      <c r="F66" s="35">
        <f t="shared" si="23"/>
        <v>25.7684</v>
      </c>
      <c r="G66" s="35">
        <f t="shared" si="23"/>
        <v>33.027600000000007</v>
      </c>
      <c r="H66" s="35">
        <f t="shared" si="23"/>
        <v>40.286799999999999</v>
      </c>
      <c r="I66" s="35">
        <f t="shared" si="23"/>
        <v>47.545999999999999</v>
      </c>
      <c r="J66" s="35">
        <f t="shared" si="23"/>
        <v>69.323599999999999</v>
      </c>
      <c r="K66" s="35">
        <f t="shared" si="23"/>
        <v>83.841999999999999</v>
      </c>
      <c r="L66" s="35">
        <f t="shared" si="23"/>
        <v>120.13799999999999</v>
      </c>
      <c r="M66" s="35">
        <f t="shared" si="23"/>
        <v>156.434</v>
      </c>
    </row>
    <row r="67" spans="1:13" ht="27" x14ac:dyDescent="0.35">
      <c r="A67" s="36" t="s">
        <v>68</v>
      </c>
      <c r="B67" s="37"/>
      <c r="C67" s="37"/>
      <c r="D67" s="35">
        <f t="shared" ref="D67:M67" si="24">D31</f>
        <v>8.08</v>
      </c>
      <c r="E67" s="35">
        <f t="shared" si="24"/>
        <v>16.542999999999999</v>
      </c>
      <c r="F67" s="35">
        <f t="shared" si="24"/>
        <v>25.006</v>
      </c>
      <c r="G67" s="35">
        <f t="shared" si="24"/>
        <v>33.469000000000001</v>
      </c>
      <c r="H67" s="35">
        <f t="shared" si="24"/>
        <v>41.932000000000002</v>
      </c>
      <c r="I67" s="35">
        <f t="shared" si="24"/>
        <v>50.395000000000003</v>
      </c>
      <c r="J67" s="35">
        <f t="shared" si="24"/>
        <v>75.783999999999992</v>
      </c>
      <c r="K67" s="35">
        <f t="shared" si="24"/>
        <v>92.710000000000008</v>
      </c>
      <c r="L67" s="35">
        <f t="shared" si="24"/>
        <v>133</v>
      </c>
      <c r="M67" s="35">
        <f t="shared" si="24"/>
        <v>170.38</v>
      </c>
    </row>
    <row r="68" spans="1:13" ht="27" x14ac:dyDescent="0.35">
      <c r="A68" s="36" t="s">
        <v>46</v>
      </c>
      <c r="B68" s="37"/>
      <c r="C68" s="37"/>
      <c r="D68" s="35">
        <f t="shared" ref="D68:M68" si="25">D36</f>
        <v>11</v>
      </c>
      <c r="E68" s="35">
        <f t="shared" si="25"/>
        <v>18.392499999999998</v>
      </c>
      <c r="F68" s="35">
        <f t="shared" si="25"/>
        <v>25.785</v>
      </c>
      <c r="G68" s="35">
        <f t="shared" si="25"/>
        <v>33.177500000000002</v>
      </c>
      <c r="H68" s="35">
        <f t="shared" si="25"/>
        <v>40.57</v>
      </c>
      <c r="I68" s="35">
        <f t="shared" si="25"/>
        <v>47.962499999999999</v>
      </c>
      <c r="J68" s="35">
        <f t="shared" si="25"/>
        <v>70.14</v>
      </c>
      <c r="K68" s="35">
        <f t="shared" si="25"/>
        <v>84.924999999999997</v>
      </c>
      <c r="L68" s="35">
        <f t="shared" si="25"/>
        <v>121.88749999999999</v>
      </c>
      <c r="M68" s="35">
        <f t="shared" si="25"/>
        <v>158.85</v>
      </c>
    </row>
    <row r="69" spans="1:13" ht="27" x14ac:dyDescent="0.35">
      <c r="A69" s="36" t="s">
        <v>50</v>
      </c>
      <c r="B69" s="37"/>
      <c r="C69" s="37"/>
      <c r="D69" s="35">
        <f t="shared" ref="D69:M69" si="26">D41</f>
        <v>14.94</v>
      </c>
      <c r="E69" s="35">
        <f t="shared" si="26"/>
        <v>20.357399999999998</v>
      </c>
      <c r="F69" s="35">
        <f t="shared" si="26"/>
        <v>27.924799999999998</v>
      </c>
      <c r="G69" s="35">
        <f t="shared" si="26"/>
        <v>35.242199999999997</v>
      </c>
      <c r="H69" s="35">
        <f t="shared" si="26"/>
        <v>42.559600000000003</v>
      </c>
      <c r="I69" s="35">
        <f t="shared" si="26"/>
        <v>49.677</v>
      </c>
      <c r="J69" s="35">
        <f t="shared" si="26"/>
        <v>70.929199999999994</v>
      </c>
      <c r="K69" s="35">
        <f t="shared" si="26"/>
        <v>84.963999999999999</v>
      </c>
      <c r="L69" s="35">
        <f t="shared" si="26"/>
        <v>120.05099999999999</v>
      </c>
      <c r="M69" s="35">
        <f t="shared" si="26"/>
        <v>155.13800000000001</v>
      </c>
    </row>
    <row r="70" spans="1:13" ht="27" x14ac:dyDescent="0.35">
      <c r="A70" s="36" t="s">
        <v>55</v>
      </c>
      <c r="B70" s="37"/>
      <c r="C70" s="37"/>
      <c r="D70" s="35">
        <f t="shared" ref="D70:M70" si="27">D46</f>
        <v>12.84</v>
      </c>
      <c r="E70" s="35">
        <f t="shared" si="27"/>
        <v>18.7362</v>
      </c>
      <c r="F70" s="35">
        <f t="shared" si="27"/>
        <v>24.632399999999997</v>
      </c>
      <c r="G70" s="35">
        <f t="shared" si="27"/>
        <v>30.528599999999997</v>
      </c>
      <c r="H70" s="35">
        <f t="shared" si="27"/>
        <v>36.424799999999998</v>
      </c>
      <c r="I70" s="35">
        <f t="shared" si="27"/>
        <v>42.320999999999998</v>
      </c>
      <c r="J70" s="35">
        <f t="shared" si="27"/>
        <v>60.009599999999999</v>
      </c>
      <c r="K70" s="35">
        <f t="shared" si="27"/>
        <v>71.801999999999992</v>
      </c>
      <c r="L70" s="35">
        <f t="shared" si="27"/>
        <v>101.28299999999999</v>
      </c>
      <c r="M70" s="35">
        <f t="shared" si="27"/>
        <v>130.76399999999998</v>
      </c>
    </row>
    <row r="71" spans="1:13" ht="27" x14ac:dyDescent="0.35">
      <c r="A71" s="36" t="s">
        <v>59</v>
      </c>
      <c r="B71" s="37"/>
      <c r="C71" s="37"/>
      <c r="D71" s="35">
        <f t="shared" ref="D71:M71" si="28">D52</f>
        <v>10.3</v>
      </c>
      <c r="E71" s="35">
        <f t="shared" si="28"/>
        <v>15.108599999999999</v>
      </c>
      <c r="F71" s="35">
        <f t="shared" si="28"/>
        <v>19.917200000000001</v>
      </c>
      <c r="G71" s="35">
        <f t="shared" si="28"/>
        <v>24.7258</v>
      </c>
      <c r="H71" s="35">
        <f t="shared" si="28"/>
        <v>29.534400000000002</v>
      </c>
      <c r="I71" s="35">
        <f t="shared" si="28"/>
        <v>34.343000000000004</v>
      </c>
      <c r="J71" s="35">
        <f t="shared" si="28"/>
        <v>48.768799999999999</v>
      </c>
      <c r="K71" s="35">
        <f t="shared" si="28"/>
        <v>58.385999999999996</v>
      </c>
      <c r="L71" s="35">
        <f t="shared" si="28"/>
        <v>82.429000000000002</v>
      </c>
      <c r="M71" s="35">
        <f t="shared" si="28"/>
        <v>106.47200000000001</v>
      </c>
    </row>
    <row r="72" spans="1:13" ht="27" x14ac:dyDescent="0.35">
      <c r="A72" s="36" t="s">
        <v>64</v>
      </c>
      <c r="B72" s="37"/>
      <c r="C72" s="37"/>
      <c r="D72" s="35">
        <f t="shared" ref="D72:M72" si="29">D56</f>
        <v>0</v>
      </c>
      <c r="E72" s="35">
        <f t="shared" si="29"/>
        <v>11.8157</v>
      </c>
      <c r="F72" s="35">
        <f t="shared" si="29"/>
        <v>23.631399999999999</v>
      </c>
      <c r="G72" s="35">
        <f t="shared" si="29"/>
        <v>35.447099999999999</v>
      </c>
      <c r="H72" s="35">
        <f t="shared" si="29"/>
        <v>47.262799999999999</v>
      </c>
      <c r="I72" s="35">
        <f t="shared" si="29"/>
        <v>59.078499999999998</v>
      </c>
      <c r="J72" s="35">
        <f t="shared" si="29"/>
        <v>94.525599999999997</v>
      </c>
      <c r="K72" s="35">
        <f t="shared" si="29"/>
        <v>118.157</v>
      </c>
      <c r="L72" s="35">
        <f t="shared" si="29"/>
        <v>177.2355</v>
      </c>
      <c r="M72" s="35">
        <f t="shared" si="29"/>
        <v>236.31399999999999</v>
      </c>
    </row>
  </sheetData>
  <mergeCells count="2">
    <mergeCell ref="A1:M1"/>
    <mergeCell ref="A2:M2"/>
  </mergeCells>
  <pageMargins left="0.44" right="0.37" top="0.52" bottom="0.55000000000000004" header="0.5" footer="0.5"/>
  <pageSetup scale="41" fitToHeight="2" orientation="landscape" r:id="rId1"/>
  <headerFooter alignWithMargins="0"/>
  <rowBreaks count="1" manualBreakCount="1">
    <brk id="58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72"/>
  <sheetViews>
    <sheetView view="pageBreakPreview" topLeftCell="A29" zoomScale="50" zoomScaleSheetLayoutView="50" workbookViewId="0">
      <selection activeCell="C15" sqref="C15"/>
    </sheetView>
  </sheetViews>
  <sheetFormatPr defaultRowHeight="12.75" x14ac:dyDescent="0.2"/>
  <cols>
    <col min="1" max="1" width="81.85546875" customWidth="1"/>
    <col min="2" max="2" width="59" customWidth="1"/>
    <col min="3" max="3" width="19" bestFit="1" customWidth="1"/>
    <col min="4" max="9" width="14.5703125" bestFit="1" customWidth="1"/>
    <col min="10" max="11" width="17" bestFit="1" customWidth="1"/>
    <col min="12" max="13" width="17" customWidth="1"/>
  </cols>
  <sheetData>
    <row r="1" spans="1:13" ht="34.5" x14ac:dyDescent="0.55000000000000004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4.5" x14ac:dyDescent="0.55000000000000004">
      <c r="A2" s="47" t="s">
        <v>73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34.5" x14ac:dyDescent="0.55000000000000004">
      <c r="A3" s="2" t="s">
        <v>1</v>
      </c>
      <c r="B3" s="2"/>
      <c r="C3" s="2"/>
      <c r="D3" s="2"/>
      <c r="E3" s="2"/>
      <c r="F3" s="2"/>
      <c r="G3" s="3"/>
      <c r="H3" s="3"/>
      <c r="I3" s="2"/>
      <c r="J3" s="4"/>
      <c r="K3" s="2"/>
      <c r="L3" s="2"/>
      <c r="M3" s="2"/>
    </row>
    <row r="4" spans="1:13" ht="20.25" x14ac:dyDescent="0.3">
      <c r="A4" s="5" t="s">
        <v>2</v>
      </c>
      <c r="B4" s="5"/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</row>
    <row r="5" spans="1:13" ht="20.25" x14ac:dyDescent="0.3">
      <c r="A5" s="5" t="s">
        <v>14</v>
      </c>
      <c r="B5" s="5"/>
      <c r="C5" s="6" t="s">
        <v>15</v>
      </c>
      <c r="D5" s="6" t="s">
        <v>15</v>
      </c>
      <c r="E5" s="6" t="s">
        <v>15</v>
      </c>
      <c r="F5" s="6" t="s">
        <v>15</v>
      </c>
      <c r="G5" s="6" t="s">
        <v>15</v>
      </c>
      <c r="H5" s="6" t="s">
        <v>15</v>
      </c>
      <c r="I5" s="6" t="s">
        <v>15</v>
      </c>
      <c r="J5" s="6" t="s">
        <v>15</v>
      </c>
      <c r="K5" s="6" t="s">
        <v>15</v>
      </c>
      <c r="L5" s="6" t="s">
        <v>15</v>
      </c>
      <c r="M5" s="6" t="s">
        <v>15</v>
      </c>
    </row>
    <row r="6" spans="1:13" ht="20.25" x14ac:dyDescent="0.3">
      <c r="A6" s="5" t="s">
        <v>16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5">
      <c r="A7" s="15" t="s">
        <v>17</v>
      </c>
      <c r="B7" s="15"/>
      <c r="C7" s="16" t="s">
        <v>18</v>
      </c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0.25" x14ac:dyDescent="0.3">
      <c r="A8" s="41" t="s">
        <v>19</v>
      </c>
      <c r="B8" s="17" t="s">
        <v>20</v>
      </c>
      <c r="C8" s="18">
        <v>0</v>
      </c>
      <c r="D8" s="19">
        <v>13.2</v>
      </c>
      <c r="E8" s="19">
        <f t="shared" ref="E8:M8" si="0">D8</f>
        <v>13.2</v>
      </c>
      <c r="F8" s="19">
        <f t="shared" si="0"/>
        <v>13.2</v>
      </c>
      <c r="G8" s="19">
        <f t="shared" si="0"/>
        <v>13.2</v>
      </c>
      <c r="H8" s="19">
        <f t="shared" si="0"/>
        <v>13.2</v>
      </c>
      <c r="I8" s="19">
        <f t="shared" si="0"/>
        <v>13.2</v>
      </c>
      <c r="J8" s="19">
        <f t="shared" si="0"/>
        <v>13.2</v>
      </c>
      <c r="K8" s="19">
        <f t="shared" si="0"/>
        <v>13.2</v>
      </c>
      <c r="L8" s="19">
        <f t="shared" si="0"/>
        <v>13.2</v>
      </c>
      <c r="M8" s="19">
        <f t="shared" si="0"/>
        <v>13.2</v>
      </c>
    </row>
    <row r="9" spans="1:13" ht="20.25" x14ac:dyDescent="0.3">
      <c r="A9" s="44" t="s">
        <v>21</v>
      </c>
      <c r="B9" s="17" t="s">
        <v>22</v>
      </c>
      <c r="C9" s="18">
        <v>2.5299999999999998</v>
      </c>
      <c r="D9" s="19">
        <v>0</v>
      </c>
      <c r="E9" s="19">
        <f>C9</f>
        <v>2.5299999999999998</v>
      </c>
      <c r="F9" s="19">
        <f>2*E9</f>
        <v>5.0599999999999996</v>
      </c>
      <c r="G9" s="19">
        <f>3*E9</f>
        <v>7.59</v>
      </c>
      <c r="H9" s="19">
        <f>4*E9</f>
        <v>10.119999999999999</v>
      </c>
      <c r="I9" s="19">
        <f>5*E9</f>
        <v>12.649999999999999</v>
      </c>
      <c r="J9" s="19">
        <f>8*E9</f>
        <v>20.239999999999998</v>
      </c>
      <c r="K9" s="19">
        <f>10*E9</f>
        <v>25.299999999999997</v>
      </c>
      <c r="L9" s="19">
        <f>15*E9</f>
        <v>37.949999999999996</v>
      </c>
      <c r="M9" s="19">
        <f>20*E9</f>
        <v>50.599999999999994</v>
      </c>
    </row>
    <row r="10" spans="1:13" ht="20.25" x14ac:dyDescent="0.3">
      <c r="A10" s="43" t="s">
        <v>23</v>
      </c>
      <c r="B10" s="17" t="s">
        <v>24</v>
      </c>
      <c r="C10" s="20">
        <v>4.9309000000000003</v>
      </c>
      <c r="D10" s="19">
        <f>$C10*0</f>
        <v>0</v>
      </c>
      <c r="E10" s="19">
        <f>$C10*1</f>
        <v>4.9309000000000003</v>
      </c>
      <c r="F10" s="19">
        <f>$C10*2</f>
        <v>9.8618000000000006</v>
      </c>
      <c r="G10" s="19">
        <f>$C10*3</f>
        <v>14.7927</v>
      </c>
      <c r="H10" s="19">
        <f>$C10*4</f>
        <v>19.723600000000001</v>
      </c>
      <c r="I10" s="19">
        <f>$C10*5</f>
        <v>24.654500000000002</v>
      </c>
      <c r="J10" s="19">
        <f>$C10*8</f>
        <v>39.447200000000002</v>
      </c>
      <c r="K10" s="19">
        <f>$C10*10</f>
        <v>49.309000000000005</v>
      </c>
      <c r="L10" s="19">
        <f>$C10*15</f>
        <v>73.96350000000001</v>
      </c>
      <c r="M10" s="19">
        <f>$C10*20</f>
        <v>98.618000000000009</v>
      </c>
    </row>
    <row r="11" spans="1:13" ht="24" thickBot="1" x14ac:dyDescent="0.4">
      <c r="A11" s="45"/>
      <c r="B11" s="21" t="s">
        <v>25</v>
      </c>
      <c r="C11" s="22">
        <f t="shared" ref="C11:M11" si="1">SUM(C8:C10)</f>
        <v>7.4609000000000005</v>
      </c>
      <c r="D11" s="23">
        <f t="shared" si="1"/>
        <v>13.2</v>
      </c>
      <c r="E11" s="23">
        <f t="shared" si="1"/>
        <v>20.660899999999998</v>
      </c>
      <c r="F11" s="23">
        <f t="shared" si="1"/>
        <v>28.1218</v>
      </c>
      <c r="G11" s="23">
        <f t="shared" si="1"/>
        <v>35.582700000000003</v>
      </c>
      <c r="H11" s="23">
        <f t="shared" si="1"/>
        <v>43.043599999999998</v>
      </c>
      <c r="I11" s="23">
        <f t="shared" si="1"/>
        <v>50.5045</v>
      </c>
      <c r="J11" s="23">
        <f t="shared" si="1"/>
        <v>72.887200000000007</v>
      </c>
      <c r="K11" s="23">
        <f t="shared" si="1"/>
        <v>87.808999999999997</v>
      </c>
      <c r="L11" s="23">
        <f t="shared" si="1"/>
        <v>125.1135</v>
      </c>
      <c r="M11" s="23">
        <f t="shared" si="1"/>
        <v>162.41800000000001</v>
      </c>
    </row>
    <row r="12" spans="1:13" ht="15.75" customHeight="1" thickTop="1" x14ac:dyDescent="0.2">
      <c r="A12" s="9"/>
      <c r="B12" s="11"/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0.25" x14ac:dyDescent="0.3">
      <c r="A13" s="41" t="s">
        <v>26</v>
      </c>
      <c r="B13" s="17" t="s">
        <v>27</v>
      </c>
      <c r="C13" s="24">
        <v>0</v>
      </c>
      <c r="D13" s="25">
        <v>13</v>
      </c>
      <c r="E13" s="25">
        <f t="shared" ref="E13:M13" si="2">D13</f>
        <v>13</v>
      </c>
      <c r="F13" s="25">
        <f t="shared" si="2"/>
        <v>13</v>
      </c>
      <c r="G13" s="25">
        <f t="shared" si="2"/>
        <v>13</v>
      </c>
      <c r="H13" s="25">
        <f t="shared" si="2"/>
        <v>13</v>
      </c>
      <c r="I13" s="25">
        <f t="shared" si="2"/>
        <v>13</v>
      </c>
      <c r="J13" s="25">
        <f t="shared" si="2"/>
        <v>13</v>
      </c>
      <c r="K13" s="25">
        <f t="shared" si="2"/>
        <v>13</v>
      </c>
      <c r="L13" s="25">
        <f t="shared" si="2"/>
        <v>13</v>
      </c>
      <c r="M13" s="25">
        <f t="shared" si="2"/>
        <v>13</v>
      </c>
    </row>
    <row r="14" spans="1:13" ht="20.25" x14ac:dyDescent="0.3">
      <c r="A14" s="42" t="s">
        <v>74</v>
      </c>
      <c r="B14" s="17" t="s">
        <v>29</v>
      </c>
      <c r="C14" s="24">
        <v>3.2444000000000002</v>
      </c>
      <c r="D14" s="19">
        <v>0</v>
      </c>
      <c r="E14" s="19">
        <f>1*C14</f>
        <v>3.2444000000000002</v>
      </c>
      <c r="F14" s="19">
        <f>2*C14</f>
        <v>6.4888000000000003</v>
      </c>
      <c r="G14" s="19">
        <f>3*C14</f>
        <v>9.7332000000000001</v>
      </c>
      <c r="H14" s="19">
        <f>4*C14</f>
        <v>12.977600000000001</v>
      </c>
      <c r="I14" s="19">
        <f>5*C14</f>
        <v>16.222000000000001</v>
      </c>
      <c r="J14" s="19">
        <f>8*C14</f>
        <v>25.955200000000001</v>
      </c>
      <c r="K14" s="19">
        <f>10*C14</f>
        <v>32.444000000000003</v>
      </c>
      <c r="L14" s="19">
        <f>15*C14</f>
        <v>48.666000000000004</v>
      </c>
      <c r="M14" s="19">
        <f>20*C14</f>
        <v>64.888000000000005</v>
      </c>
    </row>
    <row r="15" spans="1:13" ht="20.25" x14ac:dyDescent="0.3">
      <c r="A15" s="43" t="s">
        <v>23</v>
      </c>
      <c r="B15" s="17" t="s">
        <v>30</v>
      </c>
      <c r="C15" s="26">
        <v>4.71</v>
      </c>
      <c r="D15" s="19">
        <f>$C15*0</f>
        <v>0</v>
      </c>
      <c r="E15" s="19">
        <f>$C15*1</f>
        <v>4.71</v>
      </c>
      <c r="F15" s="19">
        <f>$C15*2</f>
        <v>9.42</v>
      </c>
      <c r="G15" s="19">
        <f>$C15*3</f>
        <v>14.129999999999999</v>
      </c>
      <c r="H15" s="19">
        <f>$C15*4</f>
        <v>18.84</v>
      </c>
      <c r="I15" s="19">
        <f>$C15*5</f>
        <v>23.55</v>
      </c>
      <c r="J15" s="19">
        <f>$C15*8</f>
        <v>37.68</v>
      </c>
      <c r="K15" s="19">
        <f>$C15*10</f>
        <v>47.1</v>
      </c>
      <c r="L15" s="19">
        <f>$C15*15</f>
        <v>70.650000000000006</v>
      </c>
      <c r="M15" s="19">
        <f>$C15*20</f>
        <v>94.2</v>
      </c>
    </row>
    <row r="16" spans="1:13" ht="24" thickBot="1" x14ac:dyDescent="0.4">
      <c r="A16" s="43"/>
      <c r="B16" s="21" t="s">
        <v>25</v>
      </c>
      <c r="C16" s="22">
        <f t="shared" ref="C16:M16" si="3">SUM(C13:C15)</f>
        <v>7.9543999999999997</v>
      </c>
      <c r="D16" s="23">
        <f t="shared" si="3"/>
        <v>13</v>
      </c>
      <c r="E16" s="23">
        <f t="shared" si="3"/>
        <v>20.9544</v>
      </c>
      <c r="F16" s="23">
        <f t="shared" si="3"/>
        <v>28.908799999999999</v>
      </c>
      <c r="G16" s="23">
        <f t="shared" si="3"/>
        <v>36.863199999999999</v>
      </c>
      <c r="H16" s="23">
        <f t="shared" si="3"/>
        <v>44.817599999999999</v>
      </c>
      <c r="I16" s="23">
        <f t="shared" si="3"/>
        <v>52.772000000000006</v>
      </c>
      <c r="J16" s="23">
        <f t="shared" si="3"/>
        <v>76.635199999999998</v>
      </c>
      <c r="K16" s="23">
        <f t="shared" si="3"/>
        <v>92.544000000000011</v>
      </c>
      <c r="L16" s="23">
        <f t="shared" si="3"/>
        <v>132.316</v>
      </c>
      <c r="M16" s="23">
        <f t="shared" si="3"/>
        <v>172.08800000000002</v>
      </c>
    </row>
    <row r="17" spans="1:18" ht="15" thickTop="1" x14ac:dyDescent="0.2">
      <c r="A17" s="9"/>
      <c r="B17" s="11"/>
      <c r="C17" s="14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8" ht="20.25" x14ac:dyDescent="0.3">
      <c r="A18" s="38" t="s">
        <v>31</v>
      </c>
      <c r="B18" s="27" t="s">
        <v>32</v>
      </c>
      <c r="C18" s="28">
        <v>0</v>
      </c>
      <c r="D18" s="29">
        <v>10</v>
      </c>
      <c r="E18" s="29">
        <f t="shared" ref="E18:M18" si="4">D18</f>
        <v>10</v>
      </c>
      <c r="F18" s="29">
        <f t="shared" si="4"/>
        <v>10</v>
      </c>
      <c r="G18" s="29">
        <f t="shared" si="4"/>
        <v>10</v>
      </c>
      <c r="H18" s="29">
        <f t="shared" si="4"/>
        <v>10</v>
      </c>
      <c r="I18" s="29">
        <f t="shared" si="4"/>
        <v>10</v>
      </c>
      <c r="J18" s="29">
        <f t="shared" si="4"/>
        <v>10</v>
      </c>
      <c r="K18" s="29">
        <f t="shared" si="4"/>
        <v>10</v>
      </c>
      <c r="L18" s="29">
        <f t="shared" si="4"/>
        <v>10</v>
      </c>
      <c r="M18" s="29">
        <f t="shared" si="4"/>
        <v>10</v>
      </c>
      <c r="R18" s="1"/>
    </row>
    <row r="19" spans="1:18" ht="20.25" x14ac:dyDescent="0.3">
      <c r="A19" s="38" t="s">
        <v>33</v>
      </c>
      <c r="B19" s="27" t="s">
        <v>29</v>
      </c>
      <c r="C19" s="28">
        <v>1.929</v>
      </c>
      <c r="D19" s="29">
        <v>0</v>
      </c>
      <c r="E19" s="29">
        <f>1*C19</f>
        <v>1.929</v>
      </c>
      <c r="F19" s="29">
        <f>2*C19</f>
        <v>3.8580000000000001</v>
      </c>
      <c r="G19" s="29">
        <f>3*C19</f>
        <v>5.7869999999999999</v>
      </c>
      <c r="H19" s="29">
        <f>4*C19</f>
        <v>7.7160000000000002</v>
      </c>
      <c r="I19" s="29">
        <f>5*C19</f>
        <v>9.6449999999999996</v>
      </c>
      <c r="J19" s="29">
        <f>8*C19</f>
        <v>15.432</v>
      </c>
      <c r="K19" s="29">
        <f>10*C19</f>
        <v>19.29</v>
      </c>
      <c r="L19" s="29">
        <f>15*C19</f>
        <v>28.935000000000002</v>
      </c>
      <c r="M19" s="29">
        <f>20*C19</f>
        <v>38.58</v>
      </c>
    </row>
    <row r="20" spans="1:18" ht="20.25" x14ac:dyDescent="0.3">
      <c r="A20" s="39" t="s">
        <v>34</v>
      </c>
      <c r="B20" s="27" t="s">
        <v>30</v>
      </c>
      <c r="C20" s="30">
        <v>7.9577999999999998</v>
      </c>
      <c r="D20" s="29">
        <f>$C20*0</f>
        <v>0</v>
      </c>
      <c r="E20" s="29">
        <f>$C20*1</f>
        <v>7.9577999999999998</v>
      </c>
      <c r="F20" s="29">
        <f>$C20*2</f>
        <v>15.9156</v>
      </c>
      <c r="G20" s="29">
        <f>$C20*3</f>
        <v>23.8734</v>
      </c>
      <c r="H20" s="29">
        <f>$C20*4</f>
        <v>31.831199999999999</v>
      </c>
      <c r="I20" s="29">
        <f>$C20*5</f>
        <v>39.789000000000001</v>
      </c>
      <c r="J20" s="29">
        <f>$C20*8</f>
        <v>63.662399999999998</v>
      </c>
      <c r="K20" s="29">
        <f>$C20*10</f>
        <v>79.578000000000003</v>
      </c>
      <c r="L20" s="29">
        <f>$C20*15</f>
        <v>119.36699999999999</v>
      </c>
      <c r="M20" s="29">
        <f>$C20*20</f>
        <v>159.15600000000001</v>
      </c>
    </row>
    <row r="21" spans="1:18" ht="24" thickBot="1" x14ac:dyDescent="0.4">
      <c r="A21" s="39" t="s">
        <v>35</v>
      </c>
      <c r="B21" s="31" t="s">
        <v>25</v>
      </c>
      <c r="C21" s="32">
        <f t="shared" ref="C21:M21" si="5">SUM(C18:C20)</f>
        <v>9.8867999999999991</v>
      </c>
      <c r="D21" s="33">
        <f t="shared" si="5"/>
        <v>10</v>
      </c>
      <c r="E21" s="33">
        <f t="shared" si="5"/>
        <v>19.886800000000001</v>
      </c>
      <c r="F21" s="33">
        <f t="shared" si="5"/>
        <v>29.773600000000002</v>
      </c>
      <c r="G21" s="33">
        <f t="shared" si="5"/>
        <v>39.660399999999996</v>
      </c>
      <c r="H21" s="33">
        <f t="shared" si="5"/>
        <v>49.547200000000004</v>
      </c>
      <c r="I21" s="33">
        <f t="shared" si="5"/>
        <v>59.433999999999997</v>
      </c>
      <c r="J21" s="33">
        <f t="shared" si="5"/>
        <v>89.094400000000007</v>
      </c>
      <c r="K21" s="33">
        <f t="shared" si="5"/>
        <v>108.86799999999999</v>
      </c>
      <c r="L21" s="33">
        <f t="shared" si="5"/>
        <v>158.30199999999999</v>
      </c>
      <c r="M21" s="33">
        <f t="shared" si="5"/>
        <v>207.73599999999999</v>
      </c>
    </row>
    <row r="22" spans="1:18" ht="15" thickTop="1" x14ac:dyDescent="0.2">
      <c r="A22" s="9"/>
      <c r="B22" s="11"/>
      <c r="C22" s="14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8" ht="20.25" x14ac:dyDescent="0.3">
      <c r="A23" s="38" t="s">
        <v>36</v>
      </c>
      <c r="B23" s="27" t="s">
        <v>37</v>
      </c>
      <c r="C23" s="28">
        <v>0</v>
      </c>
      <c r="D23" s="29">
        <v>11.25</v>
      </c>
      <c r="E23" s="29">
        <f t="shared" ref="E23:M23" si="6">D23</f>
        <v>11.25</v>
      </c>
      <c r="F23" s="29">
        <f t="shared" si="6"/>
        <v>11.25</v>
      </c>
      <c r="G23" s="29">
        <f t="shared" si="6"/>
        <v>11.25</v>
      </c>
      <c r="H23" s="29">
        <f t="shared" si="6"/>
        <v>11.25</v>
      </c>
      <c r="I23" s="29">
        <f t="shared" si="6"/>
        <v>11.25</v>
      </c>
      <c r="J23" s="29">
        <f t="shared" si="6"/>
        <v>11.25</v>
      </c>
      <c r="K23" s="29">
        <f t="shared" si="6"/>
        <v>11.25</v>
      </c>
      <c r="L23" s="29">
        <f t="shared" si="6"/>
        <v>11.25</v>
      </c>
      <c r="M23" s="29">
        <f t="shared" si="6"/>
        <v>11.25</v>
      </c>
    </row>
    <row r="24" spans="1:18" ht="20.25" x14ac:dyDescent="0.3">
      <c r="A24" s="38" t="s">
        <v>38</v>
      </c>
      <c r="B24" s="27" t="s">
        <v>39</v>
      </c>
      <c r="C24" s="28">
        <v>1.2432000000000001</v>
      </c>
      <c r="D24" s="29">
        <v>0</v>
      </c>
      <c r="E24" s="29">
        <f>1*C24</f>
        <v>1.2432000000000001</v>
      </c>
      <c r="F24" s="29">
        <f>2*C24</f>
        <v>2.4864000000000002</v>
      </c>
      <c r="G24" s="29">
        <f>3*C24</f>
        <v>3.7296000000000005</v>
      </c>
      <c r="H24" s="29">
        <f>4*C24</f>
        <v>4.9728000000000003</v>
      </c>
      <c r="I24" s="29">
        <f>5*C24</f>
        <v>6.2160000000000002</v>
      </c>
      <c r="J24" s="29">
        <f>8*C24</f>
        <v>9.9456000000000007</v>
      </c>
      <c r="K24" s="29">
        <f>10*C24</f>
        <v>12.432</v>
      </c>
      <c r="L24" s="29">
        <f>15*C24</f>
        <v>18.648</v>
      </c>
      <c r="M24" s="29">
        <f>20*C24</f>
        <v>24.864000000000001</v>
      </c>
    </row>
    <row r="25" spans="1:18" ht="20.25" x14ac:dyDescent="0.3">
      <c r="A25" s="39" t="s">
        <v>34</v>
      </c>
      <c r="B25" s="27" t="s">
        <v>24</v>
      </c>
      <c r="C25" s="30">
        <v>5.9828999999999999</v>
      </c>
      <c r="D25" s="29">
        <f>$C25*0</f>
        <v>0</v>
      </c>
      <c r="E25" s="29">
        <f>$C25*1</f>
        <v>5.9828999999999999</v>
      </c>
      <c r="F25" s="29">
        <f>$C25*2</f>
        <v>11.9658</v>
      </c>
      <c r="G25" s="29">
        <f>$C25*3</f>
        <v>17.948699999999999</v>
      </c>
      <c r="H25" s="29">
        <f>$C25*4</f>
        <v>23.9316</v>
      </c>
      <c r="I25" s="29">
        <f>$C25*5</f>
        <v>29.9145</v>
      </c>
      <c r="J25" s="29">
        <f>$C25*8</f>
        <v>47.863199999999999</v>
      </c>
      <c r="K25" s="29">
        <f>$C25*10</f>
        <v>59.829000000000001</v>
      </c>
      <c r="L25" s="29">
        <f>$C25*15</f>
        <v>89.743499999999997</v>
      </c>
      <c r="M25" s="29">
        <f>$C25*20</f>
        <v>119.658</v>
      </c>
    </row>
    <row r="26" spans="1:18" ht="24" thickBot="1" x14ac:dyDescent="0.4">
      <c r="A26" s="39" t="s">
        <v>40</v>
      </c>
      <c r="B26" s="31" t="s">
        <v>25</v>
      </c>
      <c r="C26" s="32">
        <f t="shared" ref="C26:M26" si="7">SUM(C23:C25)</f>
        <v>7.2260999999999997</v>
      </c>
      <c r="D26" s="33">
        <f t="shared" si="7"/>
        <v>11.25</v>
      </c>
      <c r="E26" s="33">
        <f t="shared" si="7"/>
        <v>18.476099999999999</v>
      </c>
      <c r="F26" s="33">
        <f t="shared" si="7"/>
        <v>25.702199999999998</v>
      </c>
      <c r="G26" s="33">
        <f t="shared" si="7"/>
        <v>32.9283</v>
      </c>
      <c r="H26" s="33">
        <f t="shared" si="7"/>
        <v>40.154399999999995</v>
      </c>
      <c r="I26" s="33">
        <f t="shared" si="7"/>
        <v>47.380499999999998</v>
      </c>
      <c r="J26" s="33">
        <f t="shared" si="7"/>
        <v>69.058799999999991</v>
      </c>
      <c r="K26" s="33">
        <f t="shared" si="7"/>
        <v>83.510999999999996</v>
      </c>
      <c r="L26" s="33">
        <f t="shared" si="7"/>
        <v>119.64149999999999</v>
      </c>
      <c r="M26" s="33">
        <f t="shared" si="7"/>
        <v>155.77199999999999</v>
      </c>
    </row>
    <row r="27" spans="1:18" ht="15" thickTop="1" x14ac:dyDescent="0.2">
      <c r="A27" s="9"/>
      <c r="B27" s="11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8" ht="20.25" x14ac:dyDescent="0.3">
      <c r="A28" s="38" t="s">
        <v>41</v>
      </c>
      <c r="B28" s="27" t="s">
        <v>42</v>
      </c>
      <c r="C28" s="28">
        <v>0</v>
      </c>
      <c r="D28" s="29">
        <v>8.08</v>
      </c>
      <c r="E28" s="29">
        <f t="shared" ref="E28:M28" si="8">D28</f>
        <v>8.08</v>
      </c>
      <c r="F28" s="29">
        <f t="shared" si="8"/>
        <v>8.08</v>
      </c>
      <c r="G28" s="29">
        <f t="shared" si="8"/>
        <v>8.08</v>
      </c>
      <c r="H28" s="29">
        <f t="shared" si="8"/>
        <v>8.08</v>
      </c>
      <c r="I28" s="29">
        <f t="shared" si="8"/>
        <v>8.08</v>
      </c>
      <c r="J28" s="29">
        <f t="shared" si="8"/>
        <v>8.08</v>
      </c>
      <c r="K28" s="29">
        <f t="shared" si="8"/>
        <v>8.08</v>
      </c>
      <c r="L28" s="29">
        <f t="shared" si="8"/>
        <v>8.08</v>
      </c>
      <c r="M28" s="29">
        <f t="shared" si="8"/>
        <v>8.08</v>
      </c>
    </row>
    <row r="29" spans="1:18" ht="20.25" x14ac:dyDescent="0.3">
      <c r="A29" s="38" t="s">
        <v>43</v>
      </c>
      <c r="B29" s="27" t="s">
        <v>44</v>
      </c>
      <c r="C29" s="28">
        <v>3.2240000000000002</v>
      </c>
      <c r="D29" s="29">
        <v>0</v>
      </c>
      <c r="E29" s="29">
        <f>1*C29</f>
        <v>3.2240000000000002</v>
      </c>
      <c r="F29" s="29">
        <f>2*C29</f>
        <v>6.4480000000000004</v>
      </c>
      <c r="G29" s="29">
        <f>3*C29</f>
        <v>9.6720000000000006</v>
      </c>
      <c r="H29" s="29">
        <f>4*C29</f>
        <v>12.896000000000001</v>
      </c>
      <c r="I29" s="29">
        <f>5*C29</f>
        <v>16.12</v>
      </c>
      <c r="J29" s="29">
        <f>8*C29</f>
        <v>25.792000000000002</v>
      </c>
      <c r="K29" s="29">
        <f>10*C29</f>
        <v>32.24</v>
      </c>
      <c r="L29" s="29">
        <f>15*3.089</f>
        <v>46.335000000000001</v>
      </c>
      <c r="M29" s="29">
        <f>20*2.876</f>
        <v>57.519999999999996</v>
      </c>
    </row>
    <row r="30" spans="1:18" ht="20.25" x14ac:dyDescent="0.3">
      <c r="A30" s="39" t="s">
        <v>45</v>
      </c>
      <c r="B30" s="27" t="s">
        <v>24</v>
      </c>
      <c r="C30" s="30">
        <v>5.2992999999999997</v>
      </c>
      <c r="D30" s="29">
        <f>$C30*0</f>
        <v>0</v>
      </c>
      <c r="E30" s="29">
        <f>$C30*1</f>
        <v>5.2992999999999997</v>
      </c>
      <c r="F30" s="29">
        <f>$C30*2</f>
        <v>10.598599999999999</v>
      </c>
      <c r="G30" s="29">
        <f>$C30*3</f>
        <v>15.8979</v>
      </c>
      <c r="H30" s="29">
        <f>$C30*4</f>
        <v>21.197199999999999</v>
      </c>
      <c r="I30" s="29">
        <f>$C30*5</f>
        <v>26.496499999999997</v>
      </c>
      <c r="J30" s="29">
        <f>$C30*8</f>
        <v>42.394399999999997</v>
      </c>
      <c r="K30" s="29">
        <f>$C30*10</f>
        <v>52.992999999999995</v>
      </c>
      <c r="L30" s="29">
        <f>$C30*15</f>
        <v>79.489499999999992</v>
      </c>
      <c r="M30" s="29">
        <f>$C30*20</f>
        <v>105.98599999999999</v>
      </c>
    </row>
    <row r="31" spans="1:18" ht="24" thickBot="1" x14ac:dyDescent="0.4">
      <c r="A31" s="39"/>
      <c r="B31" s="31" t="s">
        <v>25</v>
      </c>
      <c r="C31" s="32">
        <f t="shared" ref="C31:M31" si="9">SUM(C28:C30)</f>
        <v>8.523299999999999</v>
      </c>
      <c r="D31" s="33">
        <f t="shared" si="9"/>
        <v>8.08</v>
      </c>
      <c r="E31" s="33">
        <f t="shared" si="9"/>
        <v>16.603300000000001</v>
      </c>
      <c r="F31" s="33">
        <f t="shared" si="9"/>
        <v>25.1266</v>
      </c>
      <c r="G31" s="33">
        <f t="shared" si="9"/>
        <v>33.649900000000002</v>
      </c>
      <c r="H31" s="33">
        <f t="shared" si="9"/>
        <v>42.173199999999994</v>
      </c>
      <c r="I31" s="33">
        <f t="shared" si="9"/>
        <v>50.6965</v>
      </c>
      <c r="J31" s="33">
        <f t="shared" si="9"/>
        <v>76.266400000000004</v>
      </c>
      <c r="K31" s="33">
        <f t="shared" si="9"/>
        <v>93.312999999999988</v>
      </c>
      <c r="L31" s="33">
        <f t="shared" si="9"/>
        <v>133.90449999999998</v>
      </c>
      <c r="M31" s="33">
        <f t="shared" si="9"/>
        <v>171.58599999999998</v>
      </c>
    </row>
    <row r="32" spans="1:18" ht="15" thickTop="1" x14ac:dyDescent="0.2">
      <c r="A32" s="9"/>
      <c r="B32" s="11"/>
      <c r="C32" s="12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20.25" x14ac:dyDescent="0.3">
      <c r="A33" s="38" t="s">
        <v>46</v>
      </c>
      <c r="B33" s="27" t="s">
        <v>47</v>
      </c>
      <c r="C33" s="28">
        <v>0</v>
      </c>
      <c r="D33" s="29">
        <v>11</v>
      </c>
      <c r="E33" s="29">
        <f t="shared" ref="E33:M33" si="10">D33</f>
        <v>11</v>
      </c>
      <c r="F33" s="29">
        <f t="shared" si="10"/>
        <v>11</v>
      </c>
      <c r="G33" s="29">
        <f t="shared" si="10"/>
        <v>11</v>
      </c>
      <c r="H33" s="29">
        <f t="shared" si="10"/>
        <v>11</v>
      </c>
      <c r="I33" s="29">
        <f t="shared" si="10"/>
        <v>11</v>
      </c>
      <c r="J33" s="29">
        <f t="shared" si="10"/>
        <v>11</v>
      </c>
      <c r="K33" s="29">
        <f t="shared" si="10"/>
        <v>11</v>
      </c>
      <c r="L33" s="29">
        <f t="shared" si="10"/>
        <v>11</v>
      </c>
      <c r="M33" s="29">
        <f t="shared" si="10"/>
        <v>11</v>
      </c>
    </row>
    <row r="34" spans="1:13" ht="20.25" x14ac:dyDescent="0.3">
      <c r="A34" s="38" t="s">
        <v>48</v>
      </c>
      <c r="B34" s="27" t="s">
        <v>44</v>
      </c>
      <c r="C34" s="28">
        <v>2.1812999999999998</v>
      </c>
      <c r="D34" s="29">
        <v>0</v>
      </c>
      <c r="E34" s="29">
        <f>1*C34</f>
        <v>2.1812999999999998</v>
      </c>
      <c r="F34" s="29">
        <f>2*E34</f>
        <v>4.3625999999999996</v>
      </c>
      <c r="G34" s="29">
        <f>3*E34</f>
        <v>6.5438999999999989</v>
      </c>
      <c r="H34" s="29">
        <f>4*E34</f>
        <v>8.7251999999999992</v>
      </c>
      <c r="I34" s="29">
        <f>5*E34</f>
        <v>10.906499999999999</v>
      </c>
      <c r="J34" s="29">
        <f>8*E34</f>
        <v>17.450399999999998</v>
      </c>
      <c r="K34" s="29">
        <f>10*E34</f>
        <v>21.812999999999999</v>
      </c>
      <c r="L34" s="29">
        <f>15*E34</f>
        <v>32.719499999999996</v>
      </c>
      <c r="M34" s="29">
        <f>20*E34</f>
        <v>43.625999999999998</v>
      </c>
    </row>
    <row r="35" spans="1:13" ht="20.25" x14ac:dyDescent="0.3">
      <c r="A35" s="39" t="s">
        <v>49</v>
      </c>
      <c r="B35" s="27" t="s">
        <v>30</v>
      </c>
      <c r="C35" s="30">
        <v>4.5464000000000002</v>
      </c>
      <c r="D35" s="29">
        <f>$C35*0</f>
        <v>0</v>
      </c>
      <c r="E35" s="29">
        <f>$C35*1</f>
        <v>4.5464000000000002</v>
      </c>
      <c r="F35" s="29">
        <f>$C35*2</f>
        <v>9.0928000000000004</v>
      </c>
      <c r="G35" s="29">
        <f>$C35*3</f>
        <v>13.639200000000001</v>
      </c>
      <c r="H35" s="29">
        <f>$C35*4</f>
        <v>18.185600000000001</v>
      </c>
      <c r="I35" s="29">
        <f>$C35*5</f>
        <v>22.731999999999999</v>
      </c>
      <c r="J35" s="29">
        <f>$C35*8</f>
        <v>36.371200000000002</v>
      </c>
      <c r="K35" s="29">
        <f>$C35*10</f>
        <v>45.463999999999999</v>
      </c>
      <c r="L35" s="29">
        <f>$C35*15</f>
        <v>68.195999999999998</v>
      </c>
      <c r="M35" s="29">
        <f>$C35*20</f>
        <v>90.927999999999997</v>
      </c>
    </row>
    <row r="36" spans="1:13" ht="24" thickBot="1" x14ac:dyDescent="0.4">
      <c r="A36" s="39"/>
      <c r="B36" s="31" t="s">
        <v>25</v>
      </c>
      <c r="C36" s="32">
        <f t="shared" ref="C36:M36" si="11">SUM(C33:C35)</f>
        <v>6.7277000000000005</v>
      </c>
      <c r="D36" s="33">
        <f t="shared" si="11"/>
        <v>11</v>
      </c>
      <c r="E36" s="33">
        <f t="shared" si="11"/>
        <v>17.727699999999999</v>
      </c>
      <c r="F36" s="33">
        <f t="shared" si="11"/>
        <v>24.455400000000001</v>
      </c>
      <c r="G36" s="33">
        <f t="shared" si="11"/>
        <v>31.183100000000003</v>
      </c>
      <c r="H36" s="33">
        <f t="shared" si="11"/>
        <v>37.910800000000002</v>
      </c>
      <c r="I36" s="33">
        <f t="shared" si="11"/>
        <v>44.638500000000001</v>
      </c>
      <c r="J36" s="33">
        <f t="shared" si="11"/>
        <v>64.821600000000004</v>
      </c>
      <c r="K36" s="33">
        <f t="shared" si="11"/>
        <v>78.277000000000001</v>
      </c>
      <c r="L36" s="33">
        <f t="shared" si="11"/>
        <v>111.91549999999999</v>
      </c>
      <c r="M36" s="33">
        <f t="shared" si="11"/>
        <v>145.554</v>
      </c>
    </row>
    <row r="37" spans="1:13" ht="15" thickTop="1" x14ac:dyDescent="0.2">
      <c r="A37" s="9"/>
      <c r="B37" s="11"/>
      <c r="C37" s="14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20.25" x14ac:dyDescent="0.3">
      <c r="A38" s="38" t="s">
        <v>50</v>
      </c>
      <c r="B38" s="27" t="s">
        <v>51</v>
      </c>
      <c r="C38" s="28">
        <v>0</v>
      </c>
      <c r="D38" s="29">
        <v>14.94</v>
      </c>
      <c r="E38" s="29">
        <f t="shared" ref="E38:M38" si="12">D38</f>
        <v>14.94</v>
      </c>
      <c r="F38" s="29">
        <f t="shared" si="12"/>
        <v>14.94</v>
      </c>
      <c r="G38" s="29">
        <f t="shared" si="12"/>
        <v>14.94</v>
      </c>
      <c r="H38" s="29">
        <f t="shared" si="12"/>
        <v>14.94</v>
      </c>
      <c r="I38" s="29">
        <f t="shared" si="12"/>
        <v>14.94</v>
      </c>
      <c r="J38" s="29">
        <f t="shared" si="12"/>
        <v>14.94</v>
      </c>
      <c r="K38" s="29">
        <f t="shared" si="12"/>
        <v>14.94</v>
      </c>
      <c r="L38" s="29">
        <f t="shared" si="12"/>
        <v>14.94</v>
      </c>
      <c r="M38" s="29">
        <f t="shared" si="12"/>
        <v>14.94</v>
      </c>
    </row>
    <row r="39" spans="1:13" ht="20.25" x14ac:dyDescent="0.3">
      <c r="A39" s="38" t="s">
        <v>52</v>
      </c>
      <c r="B39" s="27" t="s">
        <v>53</v>
      </c>
      <c r="C39" s="28">
        <v>0</v>
      </c>
      <c r="D39" s="29">
        <v>0</v>
      </c>
      <c r="E39" s="29">
        <v>0</v>
      </c>
      <c r="F39" s="29">
        <v>2.15</v>
      </c>
      <c r="G39" s="29">
        <v>4.05</v>
      </c>
      <c r="H39" s="29">
        <v>5.95</v>
      </c>
      <c r="I39" s="29">
        <v>7.65</v>
      </c>
      <c r="J39" s="29">
        <v>12.65</v>
      </c>
      <c r="K39" s="29">
        <v>15.85</v>
      </c>
      <c r="L39" s="29">
        <v>23.85</v>
      </c>
      <c r="M39" s="29">
        <v>31.85</v>
      </c>
    </row>
    <row r="40" spans="1:13" ht="20.25" x14ac:dyDescent="0.3">
      <c r="A40" s="39" t="s">
        <v>54</v>
      </c>
      <c r="B40" s="27" t="s">
        <v>30</v>
      </c>
      <c r="C40" s="30">
        <v>4.68</v>
      </c>
      <c r="D40" s="29">
        <f>$C40*0</f>
        <v>0</v>
      </c>
      <c r="E40" s="29">
        <f>$C40*1</f>
        <v>4.68</v>
      </c>
      <c r="F40" s="29">
        <f>$C40*2</f>
        <v>9.36</v>
      </c>
      <c r="G40" s="29">
        <f>$C40*3</f>
        <v>14.04</v>
      </c>
      <c r="H40" s="29">
        <f>$C40*4</f>
        <v>18.72</v>
      </c>
      <c r="I40" s="29">
        <f>$C40*5</f>
        <v>23.4</v>
      </c>
      <c r="J40" s="29">
        <f>$C40*8</f>
        <v>37.44</v>
      </c>
      <c r="K40" s="29">
        <f>$C40*10</f>
        <v>46.8</v>
      </c>
      <c r="L40" s="29">
        <f>$C40*15</f>
        <v>70.199999999999989</v>
      </c>
      <c r="M40" s="29">
        <f>$C40*20</f>
        <v>93.6</v>
      </c>
    </row>
    <row r="41" spans="1:13" ht="24" thickBot="1" x14ac:dyDescent="0.4">
      <c r="A41" s="39"/>
      <c r="B41" s="34" t="s">
        <v>25</v>
      </c>
      <c r="C41" s="32">
        <f>SUM(C38:C40)</f>
        <v>4.68</v>
      </c>
      <c r="D41" s="33">
        <f t="shared" ref="D41:M41" si="13">SUM(D38:D40)</f>
        <v>14.94</v>
      </c>
      <c r="E41" s="33">
        <f t="shared" si="13"/>
        <v>19.619999999999997</v>
      </c>
      <c r="F41" s="33">
        <f t="shared" si="13"/>
        <v>26.45</v>
      </c>
      <c r="G41" s="33">
        <f t="shared" si="13"/>
        <v>33.03</v>
      </c>
      <c r="H41" s="33">
        <f t="shared" si="13"/>
        <v>39.61</v>
      </c>
      <c r="I41" s="33">
        <f t="shared" si="13"/>
        <v>45.989999999999995</v>
      </c>
      <c r="J41" s="33">
        <f t="shared" si="13"/>
        <v>65.03</v>
      </c>
      <c r="K41" s="33">
        <f t="shared" si="13"/>
        <v>77.59</v>
      </c>
      <c r="L41" s="33">
        <f t="shared" si="13"/>
        <v>108.98999999999998</v>
      </c>
      <c r="M41" s="33">
        <f t="shared" si="13"/>
        <v>140.38999999999999</v>
      </c>
    </row>
    <row r="42" spans="1:13" ht="15" thickTop="1" x14ac:dyDescent="0.2">
      <c r="A42" s="9"/>
      <c r="B42" s="11"/>
      <c r="C42" s="12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20.25" x14ac:dyDescent="0.3">
      <c r="A43" s="38" t="s">
        <v>55</v>
      </c>
      <c r="B43" s="27" t="s">
        <v>56</v>
      </c>
      <c r="C43" s="28">
        <v>0</v>
      </c>
      <c r="D43" s="29">
        <v>12.84</v>
      </c>
      <c r="E43" s="29">
        <f t="shared" ref="E43:M43" si="14">D43</f>
        <v>12.84</v>
      </c>
      <c r="F43" s="29">
        <f t="shared" si="14"/>
        <v>12.84</v>
      </c>
      <c r="G43" s="29">
        <f t="shared" si="14"/>
        <v>12.84</v>
      </c>
      <c r="H43" s="29">
        <f t="shared" si="14"/>
        <v>12.84</v>
      </c>
      <c r="I43" s="29">
        <f t="shared" si="14"/>
        <v>12.84</v>
      </c>
      <c r="J43" s="29">
        <f t="shared" si="14"/>
        <v>12.84</v>
      </c>
      <c r="K43" s="29">
        <f t="shared" si="14"/>
        <v>12.84</v>
      </c>
      <c r="L43" s="29">
        <f t="shared" si="14"/>
        <v>12.84</v>
      </c>
      <c r="M43" s="29">
        <f t="shared" si="14"/>
        <v>12.84</v>
      </c>
    </row>
    <row r="44" spans="1:13" ht="20.25" x14ac:dyDescent="0.3">
      <c r="A44" s="38" t="s">
        <v>57</v>
      </c>
      <c r="B44" s="27" t="s">
        <v>44</v>
      </c>
      <c r="C44" s="28">
        <v>1.4379999999999999</v>
      </c>
      <c r="D44" s="29">
        <v>0</v>
      </c>
      <c r="E44" s="29">
        <f>1*C44</f>
        <v>1.4379999999999999</v>
      </c>
      <c r="F44" s="29">
        <f>2*C44</f>
        <v>2.8759999999999999</v>
      </c>
      <c r="G44" s="29">
        <f>3*C44</f>
        <v>4.3140000000000001</v>
      </c>
      <c r="H44" s="29">
        <f>4*C44</f>
        <v>5.7519999999999998</v>
      </c>
      <c r="I44" s="29">
        <f>5*C44</f>
        <v>7.1899999999999995</v>
      </c>
      <c r="J44" s="29">
        <f>8*C44</f>
        <v>11.504</v>
      </c>
      <c r="K44" s="29">
        <f>10*C44</f>
        <v>14.379999999999999</v>
      </c>
      <c r="L44" s="29">
        <f>15*C44</f>
        <v>21.57</v>
      </c>
      <c r="M44" s="29">
        <f>20*C44</f>
        <v>28.759999999999998</v>
      </c>
    </row>
    <row r="45" spans="1:13" ht="20.25" x14ac:dyDescent="0.3">
      <c r="A45" s="40" t="s">
        <v>58</v>
      </c>
      <c r="B45" s="27" t="s">
        <v>30</v>
      </c>
      <c r="C45" s="30">
        <v>4.4821999999999997</v>
      </c>
      <c r="D45" s="29">
        <f>$C45*0</f>
        <v>0</v>
      </c>
      <c r="E45" s="29">
        <f>$C45*1</f>
        <v>4.4821999999999997</v>
      </c>
      <c r="F45" s="29">
        <f>$C45*2</f>
        <v>8.9643999999999995</v>
      </c>
      <c r="G45" s="29">
        <f>$C45*3</f>
        <v>13.4466</v>
      </c>
      <c r="H45" s="29">
        <f>$C45*4</f>
        <v>17.928799999999999</v>
      </c>
      <c r="I45" s="29">
        <f>$C45*5</f>
        <v>22.410999999999998</v>
      </c>
      <c r="J45" s="29">
        <f>$C45*8</f>
        <v>35.857599999999998</v>
      </c>
      <c r="K45" s="29">
        <f>$C45*10</f>
        <v>44.821999999999996</v>
      </c>
      <c r="L45" s="29">
        <f>$C45*15</f>
        <v>67.23299999999999</v>
      </c>
      <c r="M45" s="29">
        <f>$C45*20</f>
        <v>89.643999999999991</v>
      </c>
    </row>
    <row r="46" spans="1:13" ht="24" thickBot="1" x14ac:dyDescent="0.4">
      <c r="A46" s="39"/>
      <c r="B46" s="31" t="s">
        <v>25</v>
      </c>
      <c r="C46" s="32">
        <f t="shared" ref="C46:M46" si="15">SUM(C43:C45)</f>
        <v>5.9201999999999995</v>
      </c>
      <c r="D46" s="33">
        <f t="shared" si="15"/>
        <v>12.84</v>
      </c>
      <c r="E46" s="33">
        <f t="shared" si="15"/>
        <v>18.760200000000001</v>
      </c>
      <c r="F46" s="33">
        <f t="shared" si="15"/>
        <v>24.680399999999999</v>
      </c>
      <c r="G46" s="33">
        <f t="shared" si="15"/>
        <v>30.6006</v>
      </c>
      <c r="H46" s="33">
        <f t="shared" si="15"/>
        <v>36.520799999999994</v>
      </c>
      <c r="I46" s="33">
        <f t="shared" si="15"/>
        <v>42.441000000000003</v>
      </c>
      <c r="J46" s="33">
        <f t="shared" si="15"/>
        <v>60.201599999999999</v>
      </c>
      <c r="K46" s="33">
        <f t="shared" si="15"/>
        <v>72.042000000000002</v>
      </c>
      <c r="L46" s="33">
        <f t="shared" si="15"/>
        <v>101.64299999999999</v>
      </c>
      <c r="M46" s="33">
        <f t="shared" si="15"/>
        <v>131.24399999999997</v>
      </c>
    </row>
    <row r="47" spans="1:13" ht="15" thickTop="1" x14ac:dyDescent="0.2">
      <c r="A47" s="9"/>
      <c r="B47" s="11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20.25" x14ac:dyDescent="0.3">
      <c r="A48" s="38" t="s">
        <v>59</v>
      </c>
      <c r="B48" s="27" t="s">
        <v>60</v>
      </c>
      <c r="C48" s="28">
        <v>0</v>
      </c>
      <c r="D48" s="29">
        <v>9.76</v>
      </c>
      <c r="E48" s="29">
        <f t="shared" ref="E48:M48" si="16">D48</f>
        <v>9.76</v>
      </c>
      <c r="F48" s="29">
        <f t="shared" si="16"/>
        <v>9.76</v>
      </c>
      <c r="G48" s="29">
        <f t="shared" si="16"/>
        <v>9.76</v>
      </c>
      <c r="H48" s="29">
        <f t="shared" si="16"/>
        <v>9.76</v>
      </c>
      <c r="I48" s="29">
        <f t="shared" si="16"/>
        <v>9.76</v>
      </c>
      <c r="J48" s="29">
        <f t="shared" si="16"/>
        <v>9.76</v>
      </c>
      <c r="K48" s="29">
        <f t="shared" si="16"/>
        <v>9.76</v>
      </c>
      <c r="L48" s="29">
        <f t="shared" si="16"/>
        <v>9.76</v>
      </c>
      <c r="M48" s="29">
        <f t="shared" si="16"/>
        <v>9.76</v>
      </c>
    </row>
    <row r="49" spans="1:13" ht="20.25" x14ac:dyDescent="0.3">
      <c r="A49" s="38" t="s">
        <v>61</v>
      </c>
      <c r="B49" s="27" t="s">
        <v>44</v>
      </c>
      <c r="C49" s="28">
        <v>1.5964</v>
      </c>
      <c r="D49" s="29">
        <v>0</v>
      </c>
      <c r="E49" s="29">
        <f>C49</f>
        <v>1.5964</v>
      </c>
      <c r="F49" s="29">
        <f>2*C49</f>
        <v>3.1928000000000001</v>
      </c>
      <c r="G49" s="29">
        <f>3*C49</f>
        <v>4.7892000000000001</v>
      </c>
      <c r="H49" s="29">
        <f>4*C49</f>
        <v>6.3856000000000002</v>
      </c>
      <c r="I49" s="29">
        <f>5*C49</f>
        <v>7.9820000000000002</v>
      </c>
      <c r="J49" s="29">
        <f>8*C49</f>
        <v>12.7712</v>
      </c>
      <c r="K49" s="29">
        <f>10*C49</f>
        <v>15.964</v>
      </c>
      <c r="L49" s="29">
        <f>15*C49</f>
        <v>23.946000000000002</v>
      </c>
      <c r="M49" s="29">
        <f>20*C49</f>
        <v>31.928000000000001</v>
      </c>
    </row>
    <row r="50" spans="1:13" ht="20.25" x14ac:dyDescent="0.3">
      <c r="A50" s="39" t="s">
        <v>62</v>
      </c>
      <c r="B50" s="27" t="s">
        <v>63</v>
      </c>
      <c r="C50" s="28">
        <v>0</v>
      </c>
      <c r="D50" s="29">
        <v>0.54</v>
      </c>
      <c r="E50" s="29">
        <f t="shared" ref="E50:M50" si="17">D50</f>
        <v>0.54</v>
      </c>
      <c r="F50" s="29">
        <f t="shared" si="17"/>
        <v>0.54</v>
      </c>
      <c r="G50" s="29">
        <f t="shared" si="17"/>
        <v>0.54</v>
      </c>
      <c r="H50" s="29">
        <f t="shared" si="17"/>
        <v>0.54</v>
      </c>
      <c r="I50" s="29">
        <f t="shared" si="17"/>
        <v>0.54</v>
      </c>
      <c r="J50" s="29">
        <f t="shared" si="17"/>
        <v>0.54</v>
      </c>
      <c r="K50" s="29">
        <f t="shared" si="17"/>
        <v>0.54</v>
      </c>
      <c r="L50" s="29">
        <f t="shared" si="17"/>
        <v>0.54</v>
      </c>
      <c r="M50" s="29">
        <f t="shared" si="17"/>
        <v>0.54</v>
      </c>
    </row>
    <row r="51" spans="1:13" ht="20.25" x14ac:dyDescent="0.3">
      <c r="A51" s="39"/>
      <c r="B51" s="27" t="s">
        <v>30</v>
      </c>
      <c r="C51" s="30">
        <v>3.5421999999999998</v>
      </c>
      <c r="D51" s="29">
        <f>$C51*0</f>
        <v>0</v>
      </c>
      <c r="E51" s="29">
        <f>$C51*1</f>
        <v>3.5421999999999998</v>
      </c>
      <c r="F51" s="29">
        <f>$C51*2</f>
        <v>7.0843999999999996</v>
      </c>
      <c r="G51" s="29">
        <f>$C51*3</f>
        <v>10.6266</v>
      </c>
      <c r="H51" s="29">
        <f>$C51*4</f>
        <v>14.168799999999999</v>
      </c>
      <c r="I51" s="29">
        <f>$C51*5</f>
        <v>17.710999999999999</v>
      </c>
      <c r="J51" s="29">
        <f>$C51*8</f>
        <v>28.337599999999998</v>
      </c>
      <c r="K51" s="29">
        <f>$C51*10</f>
        <v>35.421999999999997</v>
      </c>
      <c r="L51" s="29">
        <f>$C51*15</f>
        <v>53.132999999999996</v>
      </c>
      <c r="M51" s="29">
        <f>$C51*20</f>
        <v>70.843999999999994</v>
      </c>
    </row>
    <row r="52" spans="1:13" ht="24" thickBot="1" x14ac:dyDescent="0.4">
      <c r="A52" s="39"/>
      <c r="B52" s="31" t="s">
        <v>25</v>
      </c>
      <c r="C52" s="32">
        <f t="shared" ref="C52:M52" si="18">SUM(C48:C51)</f>
        <v>5.1386000000000003</v>
      </c>
      <c r="D52" s="33">
        <f t="shared" si="18"/>
        <v>10.3</v>
      </c>
      <c r="E52" s="33">
        <f t="shared" si="18"/>
        <v>15.438599999999999</v>
      </c>
      <c r="F52" s="33">
        <f t="shared" si="18"/>
        <v>20.577199999999998</v>
      </c>
      <c r="G52" s="33">
        <f t="shared" si="18"/>
        <v>25.715799999999998</v>
      </c>
      <c r="H52" s="33">
        <f t="shared" si="18"/>
        <v>30.854399999999998</v>
      </c>
      <c r="I52" s="33">
        <f t="shared" si="18"/>
        <v>35.992999999999995</v>
      </c>
      <c r="J52" s="33">
        <f t="shared" si="18"/>
        <v>51.408799999999999</v>
      </c>
      <c r="K52" s="33">
        <f t="shared" si="18"/>
        <v>61.685999999999993</v>
      </c>
      <c r="L52" s="33">
        <f t="shared" si="18"/>
        <v>87.378999999999991</v>
      </c>
      <c r="M52" s="33">
        <f t="shared" si="18"/>
        <v>113.072</v>
      </c>
    </row>
    <row r="53" spans="1:13" ht="15" thickTop="1" x14ac:dyDescent="0.2">
      <c r="A53" s="9"/>
      <c r="B53" s="11"/>
      <c r="C53" s="12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20.25" x14ac:dyDescent="0.3">
      <c r="A54" s="38" t="s">
        <v>64</v>
      </c>
      <c r="B54" s="27" t="s">
        <v>29</v>
      </c>
      <c r="C54" s="28">
        <v>4.6500000000000004</v>
      </c>
      <c r="D54" s="29">
        <v>0</v>
      </c>
      <c r="E54" s="29">
        <f>C54</f>
        <v>4.6500000000000004</v>
      </c>
      <c r="F54" s="29">
        <f>2*C54</f>
        <v>9.3000000000000007</v>
      </c>
      <c r="G54" s="29">
        <f>3*C54</f>
        <v>13.950000000000001</v>
      </c>
      <c r="H54" s="29">
        <f>4*C54</f>
        <v>18.600000000000001</v>
      </c>
      <c r="I54" s="29">
        <f>5*C54</f>
        <v>23.25</v>
      </c>
      <c r="J54" s="29">
        <f>8*C54</f>
        <v>37.200000000000003</v>
      </c>
      <c r="K54" s="29">
        <f>10*C54</f>
        <v>46.5</v>
      </c>
      <c r="L54" s="29">
        <f>15*C54</f>
        <v>69.75</v>
      </c>
      <c r="M54" s="29">
        <f>20*C54</f>
        <v>93</v>
      </c>
    </row>
    <row r="55" spans="1:13" ht="20.25" x14ac:dyDescent="0.3">
      <c r="A55" s="38" t="s">
        <v>65</v>
      </c>
      <c r="B55" s="27" t="s">
        <v>30</v>
      </c>
      <c r="C55" s="30">
        <v>7.2766999999999999</v>
      </c>
      <c r="D55" s="29">
        <f>$C55*0</f>
        <v>0</v>
      </c>
      <c r="E55" s="29">
        <f>$C55*1</f>
        <v>7.2766999999999999</v>
      </c>
      <c r="F55" s="29">
        <f>$C55*2</f>
        <v>14.5534</v>
      </c>
      <c r="G55" s="29">
        <f>$C55*3</f>
        <v>21.830100000000002</v>
      </c>
      <c r="H55" s="29">
        <f>$C55*4</f>
        <v>29.1068</v>
      </c>
      <c r="I55" s="29">
        <f>$C55*5</f>
        <v>36.383499999999998</v>
      </c>
      <c r="J55" s="29">
        <f>$C55*8</f>
        <v>58.2136</v>
      </c>
      <c r="K55" s="29">
        <f>$C55*10</f>
        <v>72.766999999999996</v>
      </c>
      <c r="L55" s="29">
        <f>$C55*15</f>
        <v>109.15049999999999</v>
      </c>
      <c r="M55" s="29">
        <f>$C55*20</f>
        <v>145.53399999999999</v>
      </c>
    </row>
    <row r="56" spans="1:13" ht="24" thickBot="1" x14ac:dyDescent="0.4">
      <c r="A56" s="39" t="s">
        <v>66</v>
      </c>
      <c r="B56" s="31" t="s">
        <v>25</v>
      </c>
      <c r="C56" s="32">
        <f t="shared" ref="C56:M56" si="19">SUM(C54:C55)</f>
        <v>11.9267</v>
      </c>
      <c r="D56" s="33">
        <f t="shared" si="19"/>
        <v>0</v>
      </c>
      <c r="E56" s="33">
        <f t="shared" si="19"/>
        <v>11.9267</v>
      </c>
      <c r="F56" s="33">
        <f t="shared" si="19"/>
        <v>23.853400000000001</v>
      </c>
      <c r="G56" s="33">
        <f t="shared" si="19"/>
        <v>35.780100000000004</v>
      </c>
      <c r="H56" s="33">
        <f t="shared" si="19"/>
        <v>47.706800000000001</v>
      </c>
      <c r="I56" s="33">
        <f t="shared" si="19"/>
        <v>59.633499999999998</v>
      </c>
      <c r="J56" s="33">
        <f t="shared" si="19"/>
        <v>95.413600000000002</v>
      </c>
      <c r="K56" s="33">
        <f t="shared" si="19"/>
        <v>119.267</v>
      </c>
      <c r="L56" s="33">
        <f t="shared" si="19"/>
        <v>178.90049999999999</v>
      </c>
      <c r="M56" s="33">
        <f t="shared" si="19"/>
        <v>238.53399999999999</v>
      </c>
    </row>
    <row r="57" spans="1:13" ht="15" thickTop="1" x14ac:dyDescent="0.2">
      <c r="A57" s="9"/>
      <c r="B57" s="11"/>
      <c r="C57" s="12"/>
      <c r="D57" s="10"/>
      <c r="E57" s="10" t="s">
        <v>18</v>
      </c>
      <c r="F57" s="10"/>
      <c r="G57" s="10"/>
      <c r="H57" s="10"/>
      <c r="I57" s="10"/>
      <c r="J57" s="10"/>
      <c r="K57" s="10"/>
      <c r="L57" s="10"/>
      <c r="M57" s="10"/>
    </row>
    <row r="58" spans="1:13" ht="14.25" x14ac:dyDescent="0.2">
      <c r="A58" s="11" t="s">
        <v>67</v>
      </c>
      <c r="B58" s="9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22.5" x14ac:dyDescent="0.3">
      <c r="A59" s="5" t="s">
        <v>2</v>
      </c>
      <c r="B59" s="5"/>
      <c r="C59" s="6"/>
      <c r="D59" s="7" t="s">
        <v>4</v>
      </c>
      <c r="E59" s="7" t="s">
        <v>5</v>
      </c>
      <c r="F59" s="7" t="s">
        <v>6</v>
      </c>
      <c r="G59" s="7" t="s">
        <v>7</v>
      </c>
      <c r="H59" s="7" t="s">
        <v>8</v>
      </c>
      <c r="I59" s="7" t="s">
        <v>9</v>
      </c>
      <c r="J59" s="7" t="s">
        <v>10</v>
      </c>
      <c r="K59" s="7" t="s">
        <v>11</v>
      </c>
      <c r="L59" s="7" t="s">
        <v>12</v>
      </c>
      <c r="M59" s="7" t="s">
        <v>13</v>
      </c>
    </row>
    <row r="60" spans="1:13" ht="22.5" x14ac:dyDescent="0.3">
      <c r="A60" s="5" t="s">
        <v>14</v>
      </c>
      <c r="B60" s="5"/>
      <c r="C60" s="6"/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  <c r="K60" s="7" t="s">
        <v>15</v>
      </c>
      <c r="L60" s="7" t="s">
        <v>15</v>
      </c>
      <c r="M60" s="7" t="s">
        <v>15</v>
      </c>
    </row>
    <row r="61" spans="1:13" ht="22.5" x14ac:dyDescent="0.3">
      <c r="A61" s="5" t="s">
        <v>16</v>
      </c>
      <c r="B61" s="5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30" x14ac:dyDescent="0.4">
      <c r="A62" s="8" t="s">
        <v>17</v>
      </c>
      <c r="B62" s="9"/>
      <c r="C62" s="10" t="s">
        <v>18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27" x14ac:dyDescent="0.35">
      <c r="A63" s="36" t="s">
        <v>19</v>
      </c>
      <c r="B63" s="37"/>
      <c r="C63" s="37"/>
      <c r="D63" s="35">
        <f t="shared" ref="D63:M63" si="20">D11</f>
        <v>13.2</v>
      </c>
      <c r="E63" s="35">
        <f t="shared" si="20"/>
        <v>20.660899999999998</v>
      </c>
      <c r="F63" s="35">
        <f t="shared" si="20"/>
        <v>28.1218</v>
      </c>
      <c r="G63" s="35">
        <f t="shared" si="20"/>
        <v>35.582700000000003</v>
      </c>
      <c r="H63" s="35">
        <f t="shared" si="20"/>
        <v>43.043599999999998</v>
      </c>
      <c r="I63" s="35">
        <f t="shared" si="20"/>
        <v>50.5045</v>
      </c>
      <c r="J63" s="35">
        <f t="shared" si="20"/>
        <v>72.887200000000007</v>
      </c>
      <c r="K63" s="35">
        <f t="shared" si="20"/>
        <v>87.808999999999997</v>
      </c>
      <c r="L63" s="35">
        <f t="shared" si="20"/>
        <v>125.1135</v>
      </c>
      <c r="M63" s="35">
        <f t="shared" si="20"/>
        <v>162.41800000000001</v>
      </c>
    </row>
    <row r="64" spans="1:13" ht="27" x14ac:dyDescent="0.35">
      <c r="A64" s="36" t="s">
        <v>26</v>
      </c>
      <c r="B64" s="37"/>
      <c r="C64" s="37"/>
      <c r="D64" s="35">
        <f t="shared" ref="D64:M64" si="21">D16</f>
        <v>13</v>
      </c>
      <c r="E64" s="35">
        <f t="shared" si="21"/>
        <v>20.9544</v>
      </c>
      <c r="F64" s="35">
        <f t="shared" si="21"/>
        <v>28.908799999999999</v>
      </c>
      <c r="G64" s="35">
        <f t="shared" si="21"/>
        <v>36.863199999999999</v>
      </c>
      <c r="H64" s="35">
        <f t="shared" si="21"/>
        <v>44.817599999999999</v>
      </c>
      <c r="I64" s="35">
        <f t="shared" si="21"/>
        <v>52.772000000000006</v>
      </c>
      <c r="J64" s="35">
        <f t="shared" si="21"/>
        <v>76.635199999999998</v>
      </c>
      <c r="K64" s="35">
        <f t="shared" si="21"/>
        <v>92.544000000000011</v>
      </c>
      <c r="L64" s="35">
        <f t="shared" si="21"/>
        <v>132.316</v>
      </c>
      <c r="M64" s="35">
        <f t="shared" si="21"/>
        <v>172.08800000000002</v>
      </c>
    </row>
    <row r="65" spans="1:13" ht="27" x14ac:dyDescent="0.35">
      <c r="A65" s="36" t="s">
        <v>31</v>
      </c>
      <c r="B65" s="37"/>
      <c r="C65" s="37"/>
      <c r="D65" s="35">
        <f t="shared" ref="D65:M65" si="22">D21</f>
        <v>10</v>
      </c>
      <c r="E65" s="35">
        <f t="shared" si="22"/>
        <v>19.886800000000001</v>
      </c>
      <c r="F65" s="35">
        <f t="shared" si="22"/>
        <v>29.773600000000002</v>
      </c>
      <c r="G65" s="35">
        <f t="shared" si="22"/>
        <v>39.660399999999996</v>
      </c>
      <c r="H65" s="35">
        <f t="shared" si="22"/>
        <v>49.547200000000004</v>
      </c>
      <c r="I65" s="35">
        <f t="shared" si="22"/>
        <v>59.433999999999997</v>
      </c>
      <c r="J65" s="35">
        <f t="shared" si="22"/>
        <v>89.094400000000007</v>
      </c>
      <c r="K65" s="35">
        <f t="shared" si="22"/>
        <v>108.86799999999999</v>
      </c>
      <c r="L65" s="35">
        <f t="shared" si="22"/>
        <v>158.30199999999999</v>
      </c>
      <c r="M65" s="35">
        <f t="shared" si="22"/>
        <v>207.73599999999999</v>
      </c>
    </row>
    <row r="66" spans="1:13" ht="27" x14ac:dyDescent="0.35">
      <c r="A66" s="36" t="s">
        <v>36</v>
      </c>
      <c r="B66" s="37"/>
      <c r="C66" s="37"/>
      <c r="D66" s="35">
        <f t="shared" ref="D66:M66" si="23">D26</f>
        <v>11.25</v>
      </c>
      <c r="E66" s="35">
        <f t="shared" si="23"/>
        <v>18.476099999999999</v>
      </c>
      <c r="F66" s="35">
        <f t="shared" si="23"/>
        <v>25.702199999999998</v>
      </c>
      <c r="G66" s="35">
        <f t="shared" si="23"/>
        <v>32.9283</v>
      </c>
      <c r="H66" s="35">
        <f t="shared" si="23"/>
        <v>40.154399999999995</v>
      </c>
      <c r="I66" s="35">
        <f t="shared" si="23"/>
        <v>47.380499999999998</v>
      </c>
      <c r="J66" s="35">
        <f t="shared" si="23"/>
        <v>69.058799999999991</v>
      </c>
      <c r="K66" s="35">
        <f t="shared" si="23"/>
        <v>83.510999999999996</v>
      </c>
      <c r="L66" s="35">
        <f t="shared" si="23"/>
        <v>119.64149999999999</v>
      </c>
      <c r="M66" s="35">
        <f t="shared" si="23"/>
        <v>155.77199999999999</v>
      </c>
    </row>
    <row r="67" spans="1:13" ht="27" x14ac:dyDescent="0.35">
      <c r="A67" s="36" t="s">
        <v>68</v>
      </c>
      <c r="B67" s="37"/>
      <c r="C67" s="37"/>
      <c r="D67" s="35">
        <f t="shared" ref="D67:M67" si="24">D31</f>
        <v>8.08</v>
      </c>
      <c r="E67" s="35">
        <f t="shared" si="24"/>
        <v>16.603300000000001</v>
      </c>
      <c r="F67" s="35">
        <f t="shared" si="24"/>
        <v>25.1266</v>
      </c>
      <c r="G67" s="35">
        <f t="shared" si="24"/>
        <v>33.649900000000002</v>
      </c>
      <c r="H67" s="35">
        <f t="shared" si="24"/>
        <v>42.173199999999994</v>
      </c>
      <c r="I67" s="35">
        <f t="shared" si="24"/>
        <v>50.6965</v>
      </c>
      <c r="J67" s="35">
        <f t="shared" si="24"/>
        <v>76.266400000000004</v>
      </c>
      <c r="K67" s="35">
        <f t="shared" si="24"/>
        <v>93.312999999999988</v>
      </c>
      <c r="L67" s="35">
        <f t="shared" si="24"/>
        <v>133.90449999999998</v>
      </c>
      <c r="M67" s="35">
        <f t="shared" si="24"/>
        <v>171.58599999999998</v>
      </c>
    </row>
    <row r="68" spans="1:13" ht="27" x14ac:dyDescent="0.35">
      <c r="A68" s="36" t="s">
        <v>46</v>
      </c>
      <c r="B68" s="37"/>
      <c r="C68" s="37"/>
      <c r="D68" s="35">
        <f t="shared" ref="D68:M68" si="25">D36</f>
        <v>11</v>
      </c>
      <c r="E68" s="35">
        <f t="shared" si="25"/>
        <v>17.727699999999999</v>
      </c>
      <c r="F68" s="35">
        <f t="shared" si="25"/>
        <v>24.455400000000001</v>
      </c>
      <c r="G68" s="35">
        <f t="shared" si="25"/>
        <v>31.183100000000003</v>
      </c>
      <c r="H68" s="35">
        <f t="shared" si="25"/>
        <v>37.910800000000002</v>
      </c>
      <c r="I68" s="35">
        <f t="shared" si="25"/>
        <v>44.638500000000001</v>
      </c>
      <c r="J68" s="35">
        <f t="shared" si="25"/>
        <v>64.821600000000004</v>
      </c>
      <c r="K68" s="35">
        <f t="shared" si="25"/>
        <v>78.277000000000001</v>
      </c>
      <c r="L68" s="35">
        <f t="shared" si="25"/>
        <v>111.91549999999999</v>
      </c>
      <c r="M68" s="35">
        <f t="shared" si="25"/>
        <v>145.554</v>
      </c>
    </row>
    <row r="69" spans="1:13" ht="27" x14ac:dyDescent="0.35">
      <c r="A69" s="36" t="s">
        <v>50</v>
      </c>
      <c r="B69" s="37"/>
      <c r="C69" s="37"/>
      <c r="D69" s="35">
        <f t="shared" ref="D69:M69" si="26">D41</f>
        <v>14.94</v>
      </c>
      <c r="E69" s="35">
        <f t="shared" si="26"/>
        <v>19.619999999999997</v>
      </c>
      <c r="F69" s="35">
        <f t="shared" si="26"/>
        <v>26.45</v>
      </c>
      <c r="G69" s="35">
        <f t="shared" si="26"/>
        <v>33.03</v>
      </c>
      <c r="H69" s="35">
        <f t="shared" si="26"/>
        <v>39.61</v>
      </c>
      <c r="I69" s="35">
        <f t="shared" si="26"/>
        <v>45.989999999999995</v>
      </c>
      <c r="J69" s="35">
        <f t="shared" si="26"/>
        <v>65.03</v>
      </c>
      <c r="K69" s="35">
        <f t="shared" si="26"/>
        <v>77.59</v>
      </c>
      <c r="L69" s="35">
        <f t="shared" si="26"/>
        <v>108.98999999999998</v>
      </c>
      <c r="M69" s="35">
        <f t="shared" si="26"/>
        <v>140.38999999999999</v>
      </c>
    </row>
    <row r="70" spans="1:13" ht="27" x14ac:dyDescent="0.35">
      <c r="A70" s="36" t="s">
        <v>55</v>
      </c>
      <c r="B70" s="37"/>
      <c r="C70" s="37"/>
      <c r="D70" s="35">
        <f t="shared" ref="D70:M70" si="27">D46</f>
        <v>12.84</v>
      </c>
      <c r="E70" s="35">
        <f t="shared" si="27"/>
        <v>18.760200000000001</v>
      </c>
      <c r="F70" s="35">
        <f t="shared" si="27"/>
        <v>24.680399999999999</v>
      </c>
      <c r="G70" s="35">
        <f t="shared" si="27"/>
        <v>30.6006</v>
      </c>
      <c r="H70" s="35">
        <f t="shared" si="27"/>
        <v>36.520799999999994</v>
      </c>
      <c r="I70" s="35">
        <f t="shared" si="27"/>
        <v>42.441000000000003</v>
      </c>
      <c r="J70" s="35">
        <f t="shared" si="27"/>
        <v>60.201599999999999</v>
      </c>
      <c r="K70" s="35">
        <f t="shared" si="27"/>
        <v>72.042000000000002</v>
      </c>
      <c r="L70" s="35">
        <f t="shared" si="27"/>
        <v>101.64299999999999</v>
      </c>
      <c r="M70" s="35">
        <f t="shared" si="27"/>
        <v>131.24399999999997</v>
      </c>
    </row>
    <row r="71" spans="1:13" ht="27" x14ac:dyDescent="0.35">
      <c r="A71" s="36" t="s">
        <v>59</v>
      </c>
      <c r="B71" s="37"/>
      <c r="C71" s="37"/>
      <c r="D71" s="35">
        <f t="shared" ref="D71:M71" si="28">D52</f>
        <v>10.3</v>
      </c>
      <c r="E71" s="35">
        <f t="shared" si="28"/>
        <v>15.438599999999999</v>
      </c>
      <c r="F71" s="35">
        <f t="shared" si="28"/>
        <v>20.577199999999998</v>
      </c>
      <c r="G71" s="35">
        <f t="shared" si="28"/>
        <v>25.715799999999998</v>
      </c>
      <c r="H71" s="35">
        <f t="shared" si="28"/>
        <v>30.854399999999998</v>
      </c>
      <c r="I71" s="35">
        <f t="shared" si="28"/>
        <v>35.992999999999995</v>
      </c>
      <c r="J71" s="35">
        <f t="shared" si="28"/>
        <v>51.408799999999999</v>
      </c>
      <c r="K71" s="35">
        <f t="shared" si="28"/>
        <v>61.685999999999993</v>
      </c>
      <c r="L71" s="35">
        <f t="shared" si="28"/>
        <v>87.378999999999991</v>
      </c>
      <c r="M71" s="35">
        <f t="shared" si="28"/>
        <v>113.072</v>
      </c>
    </row>
    <row r="72" spans="1:13" ht="27" x14ac:dyDescent="0.35">
      <c r="A72" s="36" t="s">
        <v>64</v>
      </c>
      <c r="B72" s="37"/>
      <c r="C72" s="37"/>
      <c r="D72" s="35">
        <f t="shared" ref="D72:M72" si="29">D56</f>
        <v>0</v>
      </c>
      <c r="E72" s="35">
        <f t="shared" si="29"/>
        <v>11.9267</v>
      </c>
      <c r="F72" s="35">
        <f t="shared" si="29"/>
        <v>23.853400000000001</v>
      </c>
      <c r="G72" s="35">
        <f t="shared" si="29"/>
        <v>35.780100000000004</v>
      </c>
      <c r="H72" s="35">
        <f t="shared" si="29"/>
        <v>47.706800000000001</v>
      </c>
      <c r="I72" s="35">
        <f t="shared" si="29"/>
        <v>59.633499999999998</v>
      </c>
      <c r="J72" s="35">
        <f t="shared" si="29"/>
        <v>95.413600000000002</v>
      </c>
      <c r="K72" s="35">
        <f t="shared" si="29"/>
        <v>119.267</v>
      </c>
      <c r="L72" s="35">
        <f t="shared" si="29"/>
        <v>178.90049999999999</v>
      </c>
      <c r="M72" s="35">
        <f t="shared" si="29"/>
        <v>238.53399999999999</v>
      </c>
    </row>
  </sheetData>
  <mergeCells count="2">
    <mergeCell ref="A1:M1"/>
    <mergeCell ref="A2:M2"/>
  </mergeCells>
  <pageMargins left="0.44" right="0.37" top="0.52" bottom="0.55000000000000004" header="0.5" footer="0.5"/>
  <pageSetup scale="41" fitToHeight="2" orientation="landscape" r:id="rId1"/>
  <headerFooter alignWithMargins="0"/>
  <rowBreaks count="1" manualBreakCount="1">
    <brk id="58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72"/>
  <sheetViews>
    <sheetView view="pageBreakPreview" topLeftCell="A29" zoomScale="50" zoomScaleSheetLayoutView="50" workbookViewId="0">
      <selection activeCell="C46" sqref="C46"/>
    </sheetView>
  </sheetViews>
  <sheetFormatPr defaultRowHeight="12.75" x14ac:dyDescent="0.2"/>
  <cols>
    <col min="1" max="1" width="81.85546875" customWidth="1"/>
    <col min="2" max="2" width="59" customWidth="1"/>
    <col min="3" max="3" width="19" bestFit="1" customWidth="1"/>
    <col min="4" max="9" width="14.5703125" bestFit="1" customWidth="1"/>
    <col min="10" max="11" width="17" bestFit="1" customWidth="1"/>
    <col min="12" max="13" width="17" customWidth="1"/>
  </cols>
  <sheetData>
    <row r="1" spans="1:13" ht="34.5" x14ac:dyDescent="0.55000000000000004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4.5" x14ac:dyDescent="0.55000000000000004">
      <c r="A2" s="47" t="s">
        <v>75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34.5" x14ac:dyDescent="0.55000000000000004">
      <c r="A3" s="2" t="s">
        <v>1</v>
      </c>
      <c r="B3" s="2"/>
      <c r="C3" s="2"/>
      <c r="D3" s="2"/>
      <c r="E3" s="2"/>
      <c r="F3" s="2"/>
      <c r="G3" s="3"/>
      <c r="H3" s="3"/>
      <c r="I3" s="2"/>
      <c r="J3" s="4"/>
      <c r="K3" s="2"/>
      <c r="L3" s="2"/>
      <c r="M3" s="2"/>
    </row>
    <row r="4" spans="1:13" ht="20.25" x14ac:dyDescent="0.3">
      <c r="A4" s="5" t="s">
        <v>2</v>
      </c>
      <c r="B4" s="5"/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</row>
    <row r="5" spans="1:13" ht="20.25" x14ac:dyDescent="0.3">
      <c r="A5" s="5" t="s">
        <v>14</v>
      </c>
      <c r="B5" s="5"/>
      <c r="C5" s="6" t="s">
        <v>15</v>
      </c>
      <c r="D5" s="6" t="s">
        <v>15</v>
      </c>
      <c r="E5" s="6" t="s">
        <v>15</v>
      </c>
      <c r="F5" s="6" t="s">
        <v>15</v>
      </c>
      <c r="G5" s="6" t="s">
        <v>15</v>
      </c>
      <c r="H5" s="6" t="s">
        <v>15</v>
      </c>
      <c r="I5" s="6" t="s">
        <v>15</v>
      </c>
      <c r="J5" s="6" t="s">
        <v>15</v>
      </c>
      <c r="K5" s="6" t="s">
        <v>15</v>
      </c>
      <c r="L5" s="6" t="s">
        <v>15</v>
      </c>
      <c r="M5" s="6" t="s">
        <v>15</v>
      </c>
    </row>
    <row r="6" spans="1:13" ht="20.25" x14ac:dyDescent="0.3">
      <c r="A6" s="5" t="s">
        <v>16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5">
      <c r="A7" s="15" t="s">
        <v>17</v>
      </c>
      <c r="B7" s="15"/>
      <c r="C7" s="16" t="s">
        <v>18</v>
      </c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0.25" x14ac:dyDescent="0.3">
      <c r="A8" s="41" t="s">
        <v>19</v>
      </c>
      <c r="B8" s="17" t="s">
        <v>20</v>
      </c>
      <c r="C8" s="18">
        <v>0</v>
      </c>
      <c r="D8" s="19">
        <v>13.2</v>
      </c>
      <c r="E8" s="19">
        <f t="shared" ref="E8:M8" si="0">D8</f>
        <v>13.2</v>
      </c>
      <c r="F8" s="19">
        <f t="shared" si="0"/>
        <v>13.2</v>
      </c>
      <c r="G8" s="19">
        <f t="shared" si="0"/>
        <v>13.2</v>
      </c>
      <c r="H8" s="19">
        <f t="shared" si="0"/>
        <v>13.2</v>
      </c>
      <c r="I8" s="19">
        <f t="shared" si="0"/>
        <v>13.2</v>
      </c>
      <c r="J8" s="19">
        <f t="shared" si="0"/>
        <v>13.2</v>
      </c>
      <c r="K8" s="19">
        <f t="shared" si="0"/>
        <v>13.2</v>
      </c>
      <c r="L8" s="19">
        <f t="shared" si="0"/>
        <v>13.2</v>
      </c>
      <c r="M8" s="19">
        <f t="shared" si="0"/>
        <v>13.2</v>
      </c>
    </row>
    <row r="9" spans="1:13" ht="20.25" x14ac:dyDescent="0.3">
      <c r="A9" s="44" t="s">
        <v>21</v>
      </c>
      <c r="B9" s="17" t="s">
        <v>22</v>
      </c>
      <c r="C9" s="18">
        <v>2.5299999999999998</v>
      </c>
      <c r="D9" s="19">
        <v>0</v>
      </c>
      <c r="E9" s="19">
        <f>C9</f>
        <v>2.5299999999999998</v>
      </c>
      <c r="F9" s="19">
        <f>2*E9</f>
        <v>5.0599999999999996</v>
      </c>
      <c r="G9" s="19">
        <f>3*E9</f>
        <v>7.59</v>
      </c>
      <c r="H9" s="19">
        <f>4*E9</f>
        <v>10.119999999999999</v>
      </c>
      <c r="I9" s="19">
        <f>5*E9</f>
        <v>12.649999999999999</v>
      </c>
      <c r="J9" s="19">
        <f>8*E9</f>
        <v>20.239999999999998</v>
      </c>
      <c r="K9" s="19">
        <f>10*E9</f>
        <v>25.299999999999997</v>
      </c>
      <c r="L9" s="19">
        <f>15*E9</f>
        <v>37.949999999999996</v>
      </c>
      <c r="M9" s="19">
        <f>20*E9</f>
        <v>50.599999999999994</v>
      </c>
    </row>
    <row r="10" spans="1:13" ht="20.25" x14ac:dyDescent="0.3">
      <c r="A10" s="43" t="s">
        <v>23</v>
      </c>
      <c r="B10" s="17" t="s">
        <v>24</v>
      </c>
      <c r="C10" s="20">
        <v>5.1445999999999996</v>
      </c>
      <c r="D10" s="19">
        <f>$C10*0</f>
        <v>0</v>
      </c>
      <c r="E10" s="19">
        <f>$C10*1</f>
        <v>5.1445999999999996</v>
      </c>
      <c r="F10" s="19">
        <f>$C10*2</f>
        <v>10.289199999999999</v>
      </c>
      <c r="G10" s="19">
        <f>$C10*3</f>
        <v>15.433799999999998</v>
      </c>
      <c r="H10" s="19">
        <f>$C10*4</f>
        <v>20.578399999999998</v>
      </c>
      <c r="I10" s="19">
        <f>$C10*5</f>
        <v>25.722999999999999</v>
      </c>
      <c r="J10" s="19">
        <f>$C10*8</f>
        <v>41.156799999999997</v>
      </c>
      <c r="K10" s="19">
        <f>$C10*10</f>
        <v>51.445999999999998</v>
      </c>
      <c r="L10" s="19">
        <f>$C10*15</f>
        <v>77.168999999999997</v>
      </c>
      <c r="M10" s="19">
        <f>$C10*20</f>
        <v>102.892</v>
      </c>
    </row>
    <row r="11" spans="1:13" ht="24" thickBot="1" x14ac:dyDescent="0.4">
      <c r="A11" s="45"/>
      <c r="B11" s="21" t="s">
        <v>25</v>
      </c>
      <c r="C11" s="22">
        <f t="shared" ref="C11:M11" si="1">SUM(C8:C10)</f>
        <v>7.6745999999999999</v>
      </c>
      <c r="D11" s="23">
        <f t="shared" si="1"/>
        <v>13.2</v>
      </c>
      <c r="E11" s="23">
        <f t="shared" si="1"/>
        <v>20.874599999999997</v>
      </c>
      <c r="F11" s="23">
        <f t="shared" si="1"/>
        <v>28.549199999999999</v>
      </c>
      <c r="G11" s="23">
        <f t="shared" si="1"/>
        <v>36.223799999999997</v>
      </c>
      <c r="H11" s="23">
        <f t="shared" si="1"/>
        <v>43.898399999999995</v>
      </c>
      <c r="I11" s="23">
        <f t="shared" si="1"/>
        <v>51.572999999999993</v>
      </c>
      <c r="J11" s="23">
        <f t="shared" si="1"/>
        <v>74.596800000000002</v>
      </c>
      <c r="K11" s="23">
        <f t="shared" si="1"/>
        <v>89.945999999999998</v>
      </c>
      <c r="L11" s="23">
        <f t="shared" si="1"/>
        <v>128.31899999999999</v>
      </c>
      <c r="M11" s="23">
        <f t="shared" si="1"/>
        <v>166.69200000000001</v>
      </c>
    </row>
    <row r="12" spans="1:13" ht="15.75" customHeight="1" thickTop="1" x14ac:dyDescent="0.2">
      <c r="A12" s="9"/>
      <c r="B12" s="11"/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0.25" x14ac:dyDescent="0.3">
      <c r="A13" s="41" t="s">
        <v>26</v>
      </c>
      <c r="B13" s="17" t="s">
        <v>27</v>
      </c>
      <c r="C13" s="24">
        <v>0</v>
      </c>
      <c r="D13" s="25">
        <v>13</v>
      </c>
      <c r="E13" s="25">
        <f t="shared" ref="E13:M13" si="2">D13</f>
        <v>13</v>
      </c>
      <c r="F13" s="25">
        <f t="shared" si="2"/>
        <v>13</v>
      </c>
      <c r="G13" s="25">
        <f t="shared" si="2"/>
        <v>13</v>
      </c>
      <c r="H13" s="25">
        <f t="shared" si="2"/>
        <v>13</v>
      </c>
      <c r="I13" s="25">
        <f t="shared" si="2"/>
        <v>13</v>
      </c>
      <c r="J13" s="25">
        <f t="shared" si="2"/>
        <v>13</v>
      </c>
      <c r="K13" s="25">
        <f t="shared" si="2"/>
        <v>13</v>
      </c>
      <c r="L13" s="25">
        <f t="shared" si="2"/>
        <v>13</v>
      </c>
      <c r="M13" s="25">
        <f t="shared" si="2"/>
        <v>13</v>
      </c>
    </row>
    <row r="14" spans="1:13" ht="20.25" x14ac:dyDescent="0.3">
      <c r="A14" s="42" t="s">
        <v>74</v>
      </c>
      <c r="B14" s="17" t="s">
        <v>29</v>
      </c>
      <c r="C14" s="24">
        <v>3.2444000000000002</v>
      </c>
      <c r="D14" s="19">
        <v>0</v>
      </c>
      <c r="E14" s="19">
        <f>1*C14</f>
        <v>3.2444000000000002</v>
      </c>
      <c r="F14" s="19">
        <f>2*C14</f>
        <v>6.4888000000000003</v>
      </c>
      <c r="G14" s="19">
        <f>3*C14</f>
        <v>9.7332000000000001</v>
      </c>
      <c r="H14" s="19">
        <f>4*C14</f>
        <v>12.977600000000001</v>
      </c>
      <c r="I14" s="19">
        <f>5*C14</f>
        <v>16.222000000000001</v>
      </c>
      <c r="J14" s="19">
        <f>8*C14</f>
        <v>25.955200000000001</v>
      </c>
      <c r="K14" s="19">
        <f>10*C14</f>
        <v>32.444000000000003</v>
      </c>
      <c r="L14" s="19">
        <f>15*C14</f>
        <v>48.666000000000004</v>
      </c>
      <c r="M14" s="19">
        <f>20*C14</f>
        <v>64.888000000000005</v>
      </c>
    </row>
    <row r="15" spans="1:13" ht="20.25" x14ac:dyDescent="0.3">
      <c r="A15" s="43" t="s">
        <v>23</v>
      </c>
      <c r="B15" s="17" t="s">
        <v>30</v>
      </c>
      <c r="C15" s="26">
        <v>4.9005000000000001</v>
      </c>
      <c r="D15" s="19">
        <f>$C15*0</f>
        <v>0</v>
      </c>
      <c r="E15" s="19">
        <f>$C15*1</f>
        <v>4.9005000000000001</v>
      </c>
      <c r="F15" s="19">
        <f>$C15*2</f>
        <v>9.8010000000000002</v>
      </c>
      <c r="G15" s="19">
        <f>$C15*3</f>
        <v>14.701499999999999</v>
      </c>
      <c r="H15" s="19">
        <f>$C15*4</f>
        <v>19.602</v>
      </c>
      <c r="I15" s="19">
        <f>$C15*5</f>
        <v>24.502500000000001</v>
      </c>
      <c r="J15" s="19">
        <f>$C15*8</f>
        <v>39.204000000000001</v>
      </c>
      <c r="K15" s="19">
        <f>$C15*10</f>
        <v>49.005000000000003</v>
      </c>
      <c r="L15" s="19">
        <f>$C15*15</f>
        <v>73.507500000000007</v>
      </c>
      <c r="M15" s="19">
        <f>$C15*20</f>
        <v>98.01</v>
      </c>
    </row>
    <row r="16" spans="1:13" ht="24" thickBot="1" x14ac:dyDescent="0.4">
      <c r="A16" s="43"/>
      <c r="B16" s="21" t="s">
        <v>25</v>
      </c>
      <c r="C16" s="22">
        <f t="shared" ref="C16:M16" si="3">SUM(C13:C15)</f>
        <v>8.1448999999999998</v>
      </c>
      <c r="D16" s="23">
        <f t="shared" si="3"/>
        <v>13</v>
      </c>
      <c r="E16" s="23">
        <f t="shared" si="3"/>
        <v>21.1449</v>
      </c>
      <c r="F16" s="23">
        <f t="shared" si="3"/>
        <v>29.2898</v>
      </c>
      <c r="G16" s="23">
        <f t="shared" si="3"/>
        <v>37.434699999999999</v>
      </c>
      <c r="H16" s="23">
        <f t="shared" si="3"/>
        <v>45.579599999999999</v>
      </c>
      <c r="I16" s="23">
        <f t="shared" si="3"/>
        <v>53.724500000000006</v>
      </c>
      <c r="J16" s="23">
        <f t="shared" si="3"/>
        <v>78.159199999999998</v>
      </c>
      <c r="K16" s="23">
        <f t="shared" si="3"/>
        <v>94.449000000000012</v>
      </c>
      <c r="L16" s="23">
        <f t="shared" si="3"/>
        <v>135.17350000000002</v>
      </c>
      <c r="M16" s="23">
        <f t="shared" si="3"/>
        <v>175.89800000000002</v>
      </c>
    </row>
    <row r="17" spans="1:18" ht="15" thickTop="1" x14ac:dyDescent="0.2">
      <c r="A17" s="9"/>
      <c r="B17" s="11"/>
      <c r="C17" s="14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8" ht="20.25" x14ac:dyDescent="0.3">
      <c r="A18" s="38" t="s">
        <v>31</v>
      </c>
      <c r="B18" s="27" t="s">
        <v>32</v>
      </c>
      <c r="C18" s="28">
        <v>0</v>
      </c>
      <c r="D18" s="29">
        <v>10</v>
      </c>
      <c r="E18" s="29">
        <f t="shared" ref="E18:M18" si="4">D18</f>
        <v>10</v>
      </c>
      <c r="F18" s="29">
        <f t="shared" si="4"/>
        <v>10</v>
      </c>
      <c r="G18" s="29">
        <f t="shared" si="4"/>
        <v>10</v>
      </c>
      <c r="H18" s="29">
        <f t="shared" si="4"/>
        <v>10</v>
      </c>
      <c r="I18" s="29">
        <f t="shared" si="4"/>
        <v>10</v>
      </c>
      <c r="J18" s="29">
        <f t="shared" si="4"/>
        <v>10</v>
      </c>
      <c r="K18" s="29">
        <f t="shared" si="4"/>
        <v>10</v>
      </c>
      <c r="L18" s="29">
        <f t="shared" si="4"/>
        <v>10</v>
      </c>
      <c r="M18" s="29">
        <f t="shared" si="4"/>
        <v>10</v>
      </c>
      <c r="R18" s="1"/>
    </row>
    <row r="19" spans="1:18" ht="20.25" x14ac:dyDescent="0.3">
      <c r="A19" s="38" t="s">
        <v>33</v>
      </c>
      <c r="B19" s="27" t="s">
        <v>29</v>
      </c>
      <c r="C19" s="28">
        <v>1.929</v>
      </c>
      <c r="D19" s="29">
        <v>0</v>
      </c>
      <c r="E19" s="29">
        <f>1*C19</f>
        <v>1.929</v>
      </c>
      <c r="F19" s="29">
        <f>2*C19</f>
        <v>3.8580000000000001</v>
      </c>
      <c r="G19" s="29">
        <f>3*C19</f>
        <v>5.7869999999999999</v>
      </c>
      <c r="H19" s="29">
        <f>4*C19</f>
        <v>7.7160000000000002</v>
      </c>
      <c r="I19" s="29">
        <f>5*C19</f>
        <v>9.6449999999999996</v>
      </c>
      <c r="J19" s="29">
        <f>8*C19</f>
        <v>15.432</v>
      </c>
      <c r="K19" s="29">
        <f>10*C19</f>
        <v>19.29</v>
      </c>
      <c r="L19" s="29">
        <f>15*C19</f>
        <v>28.935000000000002</v>
      </c>
      <c r="M19" s="29">
        <f>20*C19</f>
        <v>38.58</v>
      </c>
    </row>
    <row r="20" spans="1:18" ht="20.25" x14ac:dyDescent="0.3">
      <c r="A20" s="39" t="s">
        <v>34</v>
      </c>
      <c r="B20" s="27" t="s">
        <v>30</v>
      </c>
      <c r="C20" s="30">
        <v>10.4824</v>
      </c>
      <c r="D20" s="29">
        <f>$C20*0</f>
        <v>0</v>
      </c>
      <c r="E20" s="29">
        <f>$C20*1</f>
        <v>10.4824</v>
      </c>
      <c r="F20" s="29">
        <f>$C20*2</f>
        <v>20.9648</v>
      </c>
      <c r="G20" s="29">
        <f>$C20*3</f>
        <v>31.447200000000002</v>
      </c>
      <c r="H20" s="29">
        <f>$C20*4</f>
        <v>41.929600000000001</v>
      </c>
      <c r="I20" s="29">
        <f>$C20*5</f>
        <v>52.411999999999999</v>
      </c>
      <c r="J20" s="29">
        <f>$C20*8</f>
        <v>83.859200000000001</v>
      </c>
      <c r="K20" s="29">
        <f>$C20*10</f>
        <v>104.824</v>
      </c>
      <c r="L20" s="29">
        <f>$C20*15</f>
        <v>157.23599999999999</v>
      </c>
      <c r="M20" s="29">
        <f>$C20*20</f>
        <v>209.648</v>
      </c>
    </row>
    <row r="21" spans="1:18" ht="24" thickBot="1" x14ac:dyDescent="0.4">
      <c r="A21" s="39" t="s">
        <v>35</v>
      </c>
      <c r="B21" s="31" t="s">
        <v>25</v>
      </c>
      <c r="C21" s="32">
        <f t="shared" ref="C21:M21" si="5">SUM(C18:C20)</f>
        <v>12.4114</v>
      </c>
      <c r="D21" s="33">
        <f t="shared" si="5"/>
        <v>10</v>
      </c>
      <c r="E21" s="33">
        <f t="shared" si="5"/>
        <v>22.4114</v>
      </c>
      <c r="F21" s="33">
        <f t="shared" si="5"/>
        <v>34.822800000000001</v>
      </c>
      <c r="G21" s="33">
        <f t="shared" si="5"/>
        <v>47.234200000000001</v>
      </c>
      <c r="H21" s="33">
        <f t="shared" si="5"/>
        <v>59.645600000000002</v>
      </c>
      <c r="I21" s="33">
        <f t="shared" si="5"/>
        <v>72.057000000000002</v>
      </c>
      <c r="J21" s="33">
        <f t="shared" si="5"/>
        <v>109.2912</v>
      </c>
      <c r="K21" s="33">
        <f t="shared" si="5"/>
        <v>134.114</v>
      </c>
      <c r="L21" s="33">
        <f t="shared" si="5"/>
        <v>196.17099999999999</v>
      </c>
      <c r="M21" s="33">
        <f t="shared" si="5"/>
        <v>258.22800000000001</v>
      </c>
    </row>
    <row r="22" spans="1:18" ht="15" thickTop="1" x14ac:dyDescent="0.2">
      <c r="A22" s="9"/>
      <c r="B22" s="11"/>
      <c r="C22" s="14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8" ht="20.25" x14ac:dyDescent="0.3">
      <c r="A23" s="38" t="s">
        <v>36</v>
      </c>
      <c r="B23" s="27" t="s">
        <v>37</v>
      </c>
      <c r="C23" s="28">
        <v>0</v>
      </c>
      <c r="D23" s="29">
        <v>11.25</v>
      </c>
      <c r="E23" s="29">
        <f t="shared" ref="E23:M23" si="6">D23</f>
        <v>11.25</v>
      </c>
      <c r="F23" s="29">
        <f t="shared" si="6"/>
        <v>11.25</v>
      </c>
      <c r="G23" s="29">
        <f t="shared" si="6"/>
        <v>11.25</v>
      </c>
      <c r="H23" s="29">
        <f t="shared" si="6"/>
        <v>11.25</v>
      </c>
      <c r="I23" s="29">
        <f t="shared" si="6"/>
        <v>11.25</v>
      </c>
      <c r="J23" s="29">
        <f t="shared" si="6"/>
        <v>11.25</v>
      </c>
      <c r="K23" s="29">
        <f t="shared" si="6"/>
        <v>11.25</v>
      </c>
      <c r="L23" s="29">
        <f t="shared" si="6"/>
        <v>11.25</v>
      </c>
      <c r="M23" s="29">
        <f t="shared" si="6"/>
        <v>11.25</v>
      </c>
    </row>
    <row r="24" spans="1:18" ht="20.25" x14ac:dyDescent="0.3">
      <c r="A24" s="38" t="s">
        <v>38</v>
      </c>
      <c r="B24" s="27" t="s">
        <v>39</v>
      </c>
      <c r="C24" s="28">
        <v>1.2432000000000001</v>
      </c>
      <c r="D24" s="29">
        <v>0</v>
      </c>
      <c r="E24" s="29">
        <f>1*C24</f>
        <v>1.2432000000000001</v>
      </c>
      <c r="F24" s="29">
        <f>2*C24</f>
        <v>2.4864000000000002</v>
      </c>
      <c r="G24" s="29">
        <f>3*C24</f>
        <v>3.7296000000000005</v>
      </c>
      <c r="H24" s="29">
        <f>4*C24</f>
        <v>4.9728000000000003</v>
      </c>
      <c r="I24" s="29">
        <f>5*C24</f>
        <v>6.2160000000000002</v>
      </c>
      <c r="J24" s="29">
        <f>8*C24</f>
        <v>9.9456000000000007</v>
      </c>
      <c r="K24" s="29">
        <f>10*C24</f>
        <v>12.432</v>
      </c>
      <c r="L24" s="29">
        <f>15*C24</f>
        <v>18.648</v>
      </c>
      <c r="M24" s="29">
        <f>20*C24</f>
        <v>24.864000000000001</v>
      </c>
    </row>
    <row r="25" spans="1:18" ht="20.25" x14ac:dyDescent="0.3">
      <c r="A25" s="39" t="s">
        <v>34</v>
      </c>
      <c r="B25" s="27" t="s">
        <v>24</v>
      </c>
      <c r="C25" s="30">
        <v>6.7934000000000001</v>
      </c>
      <c r="D25" s="29">
        <f>$C25*0</f>
        <v>0</v>
      </c>
      <c r="E25" s="29">
        <f>$C25*1</f>
        <v>6.7934000000000001</v>
      </c>
      <c r="F25" s="29">
        <f>$C25*2</f>
        <v>13.5868</v>
      </c>
      <c r="G25" s="29">
        <f>$C25*3</f>
        <v>20.380200000000002</v>
      </c>
      <c r="H25" s="29">
        <f>$C25*4</f>
        <v>27.1736</v>
      </c>
      <c r="I25" s="29">
        <f>$C25*5</f>
        <v>33.966999999999999</v>
      </c>
      <c r="J25" s="29">
        <f>$C25*8</f>
        <v>54.347200000000001</v>
      </c>
      <c r="K25" s="29">
        <f>$C25*10</f>
        <v>67.933999999999997</v>
      </c>
      <c r="L25" s="29">
        <f>$C25*15</f>
        <v>101.901</v>
      </c>
      <c r="M25" s="29">
        <f>$C25*20</f>
        <v>135.86799999999999</v>
      </c>
    </row>
    <row r="26" spans="1:18" ht="24" thickBot="1" x14ac:dyDescent="0.4">
      <c r="A26" s="39" t="s">
        <v>40</v>
      </c>
      <c r="B26" s="31" t="s">
        <v>25</v>
      </c>
      <c r="C26" s="32">
        <f t="shared" ref="C26:M26" si="7">SUM(C23:C25)</f>
        <v>8.0366</v>
      </c>
      <c r="D26" s="33">
        <f t="shared" si="7"/>
        <v>11.25</v>
      </c>
      <c r="E26" s="33">
        <f t="shared" si="7"/>
        <v>19.2866</v>
      </c>
      <c r="F26" s="33">
        <f t="shared" si="7"/>
        <v>27.3232</v>
      </c>
      <c r="G26" s="33">
        <f t="shared" si="7"/>
        <v>35.359800000000007</v>
      </c>
      <c r="H26" s="33">
        <f t="shared" si="7"/>
        <v>43.3964</v>
      </c>
      <c r="I26" s="33">
        <f t="shared" si="7"/>
        <v>51.433</v>
      </c>
      <c r="J26" s="33">
        <f t="shared" si="7"/>
        <v>75.5428</v>
      </c>
      <c r="K26" s="33">
        <f t="shared" si="7"/>
        <v>91.616</v>
      </c>
      <c r="L26" s="33">
        <f t="shared" si="7"/>
        <v>131.79900000000001</v>
      </c>
      <c r="M26" s="33">
        <f t="shared" si="7"/>
        <v>171.982</v>
      </c>
    </row>
    <row r="27" spans="1:18" ht="15" thickTop="1" x14ac:dyDescent="0.2">
      <c r="A27" s="9"/>
      <c r="B27" s="11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8" ht="20.25" x14ac:dyDescent="0.3">
      <c r="A28" s="38" t="s">
        <v>41</v>
      </c>
      <c r="B28" s="27" t="s">
        <v>42</v>
      </c>
      <c r="C28" s="28">
        <v>0</v>
      </c>
      <c r="D28" s="29">
        <v>8.08</v>
      </c>
      <c r="E28" s="29">
        <f t="shared" ref="E28:M28" si="8">D28</f>
        <v>8.08</v>
      </c>
      <c r="F28" s="29">
        <f t="shared" si="8"/>
        <v>8.08</v>
      </c>
      <c r="G28" s="29">
        <f t="shared" si="8"/>
        <v>8.08</v>
      </c>
      <c r="H28" s="29">
        <f t="shared" si="8"/>
        <v>8.08</v>
      </c>
      <c r="I28" s="29">
        <f t="shared" si="8"/>
        <v>8.08</v>
      </c>
      <c r="J28" s="29">
        <f t="shared" si="8"/>
        <v>8.08</v>
      </c>
      <c r="K28" s="29">
        <f t="shared" si="8"/>
        <v>8.08</v>
      </c>
      <c r="L28" s="29">
        <f t="shared" si="8"/>
        <v>8.08</v>
      </c>
      <c r="M28" s="29">
        <f t="shared" si="8"/>
        <v>8.08</v>
      </c>
    </row>
    <row r="29" spans="1:18" ht="20.25" x14ac:dyDescent="0.3">
      <c r="A29" s="38" t="s">
        <v>76</v>
      </c>
      <c r="B29" s="27" t="s">
        <v>44</v>
      </c>
      <c r="C29" s="28">
        <v>3.1949999999999998</v>
      </c>
      <c r="D29" s="29">
        <v>0</v>
      </c>
      <c r="E29" s="29">
        <f>1*C29</f>
        <v>3.1949999999999998</v>
      </c>
      <c r="F29" s="29">
        <f>2*C29</f>
        <v>6.39</v>
      </c>
      <c r="G29" s="29">
        <f>3*C29</f>
        <v>9.5849999999999991</v>
      </c>
      <c r="H29" s="29">
        <f>4*C29</f>
        <v>12.78</v>
      </c>
      <c r="I29" s="29">
        <f>5*C29</f>
        <v>15.975</v>
      </c>
      <c r="J29" s="29">
        <f>8*C29</f>
        <v>25.56</v>
      </c>
      <c r="K29" s="29">
        <f>10*C29</f>
        <v>31.95</v>
      </c>
      <c r="L29" s="29">
        <f>15*3.062</f>
        <v>45.93</v>
      </c>
      <c r="M29" s="29">
        <f>20*3.062</f>
        <v>61.239999999999995</v>
      </c>
    </row>
    <row r="30" spans="1:18" ht="20.25" x14ac:dyDescent="0.3">
      <c r="A30" s="39" t="s">
        <v>45</v>
      </c>
      <c r="B30" s="27" t="s">
        <v>24</v>
      </c>
      <c r="C30" s="30">
        <v>5.2839999999999998</v>
      </c>
      <c r="D30" s="29">
        <f>$C30*0</f>
        <v>0</v>
      </c>
      <c r="E30" s="29">
        <f>$C30*1</f>
        <v>5.2839999999999998</v>
      </c>
      <c r="F30" s="29">
        <f>$C30*2</f>
        <v>10.568</v>
      </c>
      <c r="G30" s="29">
        <f>$C30*3</f>
        <v>15.852</v>
      </c>
      <c r="H30" s="29">
        <f>$C30*4</f>
        <v>21.135999999999999</v>
      </c>
      <c r="I30" s="29">
        <f>$C30*5</f>
        <v>26.419999999999998</v>
      </c>
      <c r="J30" s="29">
        <f>$C30*8</f>
        <v>42.271999999999998</v>
      </c>
      <c r="K30" s="29">
        <f>$C30*10</f>
        <v>52.839999999999996</v>
      </c>
      <c r="L30" s="29">
        <f>$C30*15</f>
        <v>79.259999999999991</v>
      </c>
      <c r="M30" s="29">
        <f>$C30*20</f>
        <v>105.67999999999999</v>
      </c>
    </row>
    <row r="31" spans="1:18" ht="24" thickBot="1" x14ac:dyDescent="0.4">
      <c r="A31" s="39"/>
      <c r="B31" s="31" t="s">
        <v>25</v>
      </c>
      <c r="C31" s="32">
        <f t="shared" ref="C31:M31" si="9">SUM(C28:C30)</f>
        <v>8.4789999999999992</v>
      </c>
      <c r="D31" s="33">
        <f t="shared" si="9"/>
        <v>8.08</v>
      </c>
      <c r="E31" s="33">
        <f t="shared" si="9"/>
        <v>16.559000000000001</v>
      </c>
      <c r="F31" s="33">
        <f t="shared" si="9"/>
        <v>25.037999999999997</v>
      </c>
      <c r="G31" s="33">
        <f t="shared" si="9"/>
        <v>33.516999999999996</v>
      </c>
      <c r="H31" s="33">
        <f t="shared" si="9"/>
        <v>41.995999999999995</v>
      </c>
      <c r="I31" s="33">
        <f t="shared" si="9"/>
        <v>50.474999999999994</v>
      </c>
      <c r="J31" s="33">
        <f t="shared" si="9"/>
        <v>75.912000000000006</v>
      </c>
      <c r="K31" s="33">
        <f t="shared" si="9"/>
        <v>92.87</v>
      </c>
      <c r="L31" s="33">
        <f t="shared" si="9"/>
        <v>133.26999999999998</v>
      </c>
      <c r="M31" s="33">
        <f t="shared" si="9"/>
        <v>175</v>
      </c>
    </row>
    <row r="32" spans="1:18" ht="15" thickTop="1" x14ac:dyDescent="0.2">
      <c r="A32" s="9"/>
      <c r="B32" s="11"/>
      <c r="C32" s="12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20.25" x14ac:dyDescent="0.3">
      <c r="A33" s="38" t="s">
        <v>46</v>
      </c>
      <c r="B33" s="27" t="s">
        <v>47</v>
      </c>
      <c r="C33" s="28">
        <v>0</v>
      </c>
      <c r="D33" s="29">
        <v>11</v>
      </c>
      <c r="E33" s="29">
        <f t="shared" ref="E33:M33" si="10">D33</f>
        <v>11</v>
      </c>
      <c r="F33" s="29">
        <f t="shared" si="10"/>
        <v>11</v>
      </c>
      <c r="G33" s="29">
        <f t="shared" si="10"/>
        <v>11</v>
      </c>
      <c r="H33" s="29">
        <f t="shared" si="10"/>
        <v>11</v>
      </c>
      <c r="I33" s="29">
        <f t="shared" si="10"/>
        <v>11</v>
      </c>
      <c r="J33" s="29">
        <f t="shared" si="10"/>
        <v>11</v>
      </c>
      <c r="K33" s="29">
        <f t="shared" si="10"/>
        <v>11</v>
      </c>
      <c r="L33" s="29">
        <f t="shared" si="10"/>
        <v>11</v>
      </c>
      <c r="M33" s="29">
        <f t="shared" si="10"/>
        <v>11</v>
      </c>
    </row>
    <row r="34" spans="1:13" ht="20.25" x14ac:dyDescent="0.3">
      <c r="A34" s="38" t="s">
        <v>48</v>
      </c>
      <c r="B34" s="27" t="s">
        <v>44</v>
      </c>
      <c r="C34" s="28">
        <v>2.1812999999999998</v>
      </c>
      <c r="D34" s="29">
        <v>0</v>
      </c>
      <c r="E34" s="29">
        <f>1*C34</f>
        <v>2.1812999999999998</v>
      </c>
      <c r="F34" s="29">
        <f>2*E34</f>
        <v>4.3625999999999996</v>
      </c>
      <c r="G34" s="29">
        <f>3*E34</f>
        <v>6.5438999999999989</v>
      </c>
      <c r="H34" s="29">
        <f>4*E34</f>
        <v>8.7251999999999992</v>
      </c>
      <c r="I34" s="29">
        <f>5*E34</f>
        <v>10.906499999999999</v>
      </c>
      <c r="J34" s="29">
        <f>8*E34</f>
        <v>17.450399999999998</v>
      </c>
      <c r="K34" s="29">
        <f>10*E34</f>
        <v>21.812999999999999</v>
      </c>
      <c r="L34" s="29">
        <f>15*E34</f>
        <v>32.719499999999996</v>
      </c>
      <c r="M34" s="29">
        <f>20*E34</f>
        <v>43.625999999999998</v>
      </c>
    </row>
    <row r="35" spans="1:13" ht="20.25" x14ac:dyDescent="0.3">
      <c r="A35" s="39" t="s">
        <v>49</v>
      </c>
      <c r="B35" s="27" t="s">
        <v>30</v>
      </c>
      <c r="C35" s="30">
        <v>6.2117000000000004</v>
      </c>
      <c r="D35" s="29">
        <f>$C35*0</f>
        <v>0</v>
      </c>
      <c r="E35" s="29">
        <f>$C35*1</f>
        <v>6.2117000000000004</v>
      </c>
      <c r="F35" s="29">
        <f>$C35*2</f>
        <v>12.423400000000001</v>
      </c>
      <c r="G35" s="29">
        <f>$C35*3</f>
        <v>18.635100000000001</v>
      </c>
      <c r="H35" s="29">
        <f>$C35*4</f>
        <v>24.846800000000002</v>
      </c>
      <c r="I35" s="29">
        <f>$C35*5</f>
        <v>31.058500000000002</v>
      </c>
      <c r="J35" s="29">
        <f>$C35*8</f>
        <v>49.693600000000004</v>
      </c>
      <c r="K35" s="29">
        <f>$C35*10</f>
        <v>62.117000000000004</v>
      </c>
      <c r="L35" s="29">
        <f>$C35*15</f>
        <v>93.1755</v>
      </c>
      <c r="M35" s="29">
        <f>$C35*20</f>
        <v>124.23400000000001</v>
      </c>
    </row>
    <row r="36" spans="1:13" ht="24" thickBot="1" x14ac:dyDescent="0.4">
      <c r="A36" s="39"/>
      <c r="B36" s="31" t="s">
        <v>25</v>
      </c>
      <c r="C36" s="32">
        <f t="shared" ref="C36:M36" si="11">SUM(C33:C35)</f>
        <v>8.3930000000000007</v>
      </c>
      <c r="D36" s="33">
        <f t="shared" si="11"/>
        <v>11</v>
      </c>
      <c r="E36" s="33">
        <f t="shared" si="11"/>
        <v>19.393000000000001</v>
      </c>
      <c r="F36" s="33">
        <f t="shared" si="11"/>
        <v>27.786000000000001</v>
      </c>
      <c r="G36" s="33">
        <f t="shared" si="11"/>
        <v>36.179000000000002</v>
      </c>
      <c r="H36" s="33">
        <f t="shared" si="11"/>
        <v>44.572000000000003</v>
      </c>
      <c r="I36" s="33">
        <f t="shared" si="11"/>
        <v>52.965000000000003</v>
      </c>
      <c r="J36" s="33">
        <f t="shared" si="11"/>
        <v>78.144000000000005</v>
      </c>
      <c r="K36" s="33">
        <f t="shared" si="11"/>
        <v>94.93</v>
      </c>
      <c r="L36" s="33">
        <f t="shared" si="11"/>
        <v>136.89499999999998</v>
      </c>
      <c r="M36" s="33">
        <f t="shared" si="11"/>
        <v>178.86</v>
      </c>
    </row>
    <row r="37" spans="1:13" ht="15" thickTop="1" x14ac:dyDescent="0.2">
      <c r="A37" s="9"/>
      <c r="B37" s="11"/>
      <c r="C37" s="14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20.25" x14ac:dyDescent="0.3">
      <c r="A38" s="38" t="s">
        <v>50</v>
      </c>
      <c r="B38" s="27" t="s">
        <v>51</v>
      </c>
      <c r="C38" s="28">
        <v>0</v>
      </c>
      <c r="D38" s="29">
        <v>14.94</v>
      </c>
      <c r="E38" s="29">
        <f t="shared" ref="E38:M38" si="12">D38</f>
        <v>14.94</v>
      </c>
      <c r="F38" s="29">
        <f t="shared" si="12"/>
        <v>14.94</v>
      </c>
      <c r="G38" s="29">
        <f t="shared" si="12"/>
        <v>14.94</v>
      </c>
      <c r="H38" s="29">
        <f t="shared" si="12"/>
        <v>14.94</v>
      </c>
      <c r="I38" s="29">
        <f t="shared" si="12"/>
        <v>14.94</v>
      </c>
      <c r="J38" s="29">
        <f t="shared" si="12"/>
        <v>14.94</v>
      </c>
      <c r="K38" s="29">
        <f t="shared" si="12"/>
        <v>14.94</v>
      </c>
      <c r="L38" s="29">
        <f t="shared" si="12"/>
        <v>14.94</v>
      </c>
      <c r="M38" s="29">
        <f t="shared" si="12"/>
        <v>14.94</v>
      </c>
    </row>
    <row r="39" spans="1:13" ht="20.25" x14ac:dyDescent="0.3">
      <c r="A39" s="38" t="s">
        <v>52</v>
      </c>
      <c r="B39" s="27" t="s">
        <v>53</v>
      </c>
      <c r="C39" s="28">
        <v>0</v>
      </c>
      <c r="D39" s="29">
        <v>0</v>
      </c>
      <c r="E39" s="29">
        <v>0</v>
      </c>
      <c r="F39" s="29">
        <v>2.15</v>
      </c>
      <c r="G39" s="29">
        <v>4.05</v>
      </c>
      <c r="H39" s="29">
        <v>5.95</v>
      </c>
      <c r="I39" s="29">
        <v>7.65</v>
      </c>
      <c r="J39" s="29">
        <v>12.65</v>
      </c>
      <c r="K39" s="29">
        <v>15.85</v>
      </c>
      <c r="L39" s="29">
        <v>23.85</v>
      </c>
      <c r="M39" s="29">
        <v>31.85</v>
      </c>
    </row>
    <row r="40" spans="1:13" ht="20.25" x14ac:dyDescent="0.3">
      <c r="A40" s="39" t="s">
        <v>54</v>
      </c>
      <c r="B40" s="27" t="s">
        <v>30</v>
      </c>
      <c r="C40" s="30">
        <v>5.2847</v>
      </c>
      <c r="D40" s="29">
        <f>$C40*0</f>
        <v>0</v>
      </c>
      <c r="E40" s="29">
        <f>$C40*1</f>
        <v>5.2847</v>
      </c>
      <c r="F40" s="29">
        <f>$C40*2</f>
        <v>10.5694</v>
      </c>
      <c r="G40" s="29">
        <f>$C40*3</f>
        <v>15.854099999999999</v>
      </c>
      <c r="H40" s="29">
        <f>$C40*4</f>
        <v>21.1388</v>
      </c>
      <c r="I40" s="29">
        <f>$C40*5</f>
        <v>26.423500000000001</v>
      </c>
      <c r="J40" s="29">
        <f>$C40*8</f>
        <v>42.2776</v>
      </c>
      <c r="K40" s="29">
        <f>$C40*10</f>
        <v>52.847000000000001</v>
      </c>
      <c r="L40" s="29">
        <f>$C40*15</f>
        <v>79.270499999999998</v>
      </c>
      <c r="M40" s="29">
        <f>$C40*20</f>
        <v>105.694</v>
      </c>
    </row>
    <row r="41" spans="1:13" ht="24" thickBot="1" x14ac:dyDescent="0.4">
      <c r="A41" s="39"/>
      <c r="B41" s="34" t="s">
        <v>25</v>
      </c>
      <c r="C41" s="32">
        <f>SUM(C38:C40)</f>
        <v>5.2847</v>
      </c>
      <c r="D41" s="33">
        <f t="shared" ref="D41:M41" si="13">SUM(D38:D40)</f>
        <v>14.94</v>
      </c>
      <c r="E41" s="33">
        <f t="shared" si="13"/>
        <v>20.224699999999999</v>
      </c>
      <c r="F41" s="33">
        <f t="shared" si="13"/>
        <v>27.659399999999998</v>
      </c>
      <c r="G41" s="33">
        <f t="shared" si="13"/>
        <v>34.844099999999997</v>
      </c>
      <c r="H41" s="33">
        <f t="shared" si="13"/>
        <v>42.028800000000004</v>
      </c>
      <c r="I41" s="33">
        <f t="shared" si="13"/>
        <v>49.013500000000001</v>
      </c>
      <c r="J41" s="33">
        <f t="shared" si="13"/>
        <v>69.867599999999996</v>
      </c>
      <c r="K41" s="33">
        <f t="shared" si="13"/>
        <v>83.637</v>
      </c>
      <c r="L41" s="33">
        <f t="shared" si="13"/>
        <v>118.06049999999999</v>
      </c>
      <c r="M41" s="33">
        <f t="shared" si="13"/>
        <v>152.48400000000001</v>
      </c>
    </row>
    <row r="42" spans="1:13" ht="15" thickTop="1" x14ac:dyDescent="0.2">
      <c r="A42" s="9"/>
      <c r="B42" s="11"/>
      <c r="C42" s="12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20.25" x14ac:dyDescent="0.3">
      <c r="A43" s="38" t="s">
        <v>55</v>
      </c>
      <c r="B43" s="27" t="s">
        <v>56</v>
      </c>
      <c r="C43" s="28">
        <v>0</v>
      </c>
      <c r="D43" s="29">
        <v>12.84</v>
      </c>
      <c r="E43" s="29">
        <f t="shared" ref="E43:M43" si="14">D43</f>
        <v>12.84</v>
      </c>
      <c r="F43" s="29">
        <f t="shared" si="14"/>
        <v>12.84</v>
      </c>
      <c r="G43" s="29">
        <f t="shared" si="14"/>
        <v>12.84</v>
      </c>
      <c r="H43" s="29">
        <f t="shared" si="14"/>
        <v>12.84</v>
      </c>
      <c r="I43" s="29">
        <f t="shared" si="14"/>
        <v>12.84</v>
      </c>
      <c r="J43" s="29">
        <f t="shared" si="14"/>
        <v>12.84</v>
      </c>
      <c r="K43" s="29">
        <f t="shared" si="14"/>
        <v>12.84</v>
      </c>
      <c r="L43" s="29">
        <f t="shared" si="14"/>
        <v>12.84</v>
      </c>
      <c r="M43" s="29">
        <f t="shared" si="14"/>
        <v>12.84</v>
      </c>
    </row>
    <row r="44" spans="1:13" ht="20.25" x14ac:dyDescent="0.3">
      <c r="A44" s="38" t="s">
        <v>57</v>
      </c>
      <c r="B44" s="27" t="s">
        <v>44</v>
      </c>
      <c r="C44" s="28">
        <v>1.4379999999999999</v>
      </c>
      <c r="D44" s="29">
        <v>0</v>
      </c>
      <c r="E44" s="29">
        <f>1*C44</f>
        <v>1.4379999999999999</v>
      </c>
      <c r="F44" s="29">
        <f>2*C44</f>
        <v>2.8759999999999999</v>
      </c>
      <c r="G44" s="29">
        <f>3*C44</f>
        <v>4.3140000000000001</v>
      </c>
      <c r="H44" s="29">
        <f>4*C44</f>
        <v>5.7519999999999998</v>
      </c>
      <c r="I44" s="29">
        <f>5*C44</f>
        <v>7.1899999999999995</v>
      </c>
      <c r="J44" s="29">
        <f>8*C44</f>
        <v>11.504</v>
      </c>
      <c r="K44" s="29">
        <f>10*C44</f>
        <v>14.379999999999999</v>
      </c>
      <c r="L44" s="29">
        <f>15*C44</f>
        <v>21.57</v>
      </c>
      <c r="M44" s="29">
        <f>20*C44</f>
        <v>28.759999999999998</v>
      </c>
    </row>
    <row r="45" spans="1:13" ht="20.25" x14ac:dyDescent="0.3">
      <c r="A45" s="40" t="s">
        <v>58</v>
      </c>
      <c r="B45" s="27" t="s">
        <v>30</v>
      </c>
      <c r="C45" s="30">
        <v>4.2446999999999999</v>
      </c>
      <c r="D45" s="29">
        <f>$C45*0</f>
        <v>0</v>
      </c>
      <c r="E45" s="29">
        <f>$C45*1</f>
        <v>4.2446999999999999</v>
      </c>
      <c r="F45" s="29">
        <f>$C45*2</f>
        <v>8.4893999999999998</v>
      </c>
      <c r="G45" s="29">
        <f>$C45*3</f>
        <v>12.7341</v>
      </c>
      <c r="H45" s="29">
        <f>$C45*4</f>
        <v>16.9788</v>
      </c>
      <c r="I45" s="29">
        <f>$C45*5</f>
        <v>21.223500000000001</v>
      </c>
      <c r="J45" s="29">
        <f>$C45*8</f>
        <v>33.957599999999999</v>
      </c>
      <c r="K45" s="29">
        <f>$C45*10</f>
        <v>42.447000000000003</v>
      </c>
      <c r="L45" s="29">
        <f>$C45*15</f>
        <v>63.670499999999997</v>
      </c>
      <c r="M45" s="29">
        <f>$C45*20</f>
        <v>84.894000000000005</v>
      </c>
    </row>
    <row r="46" spans="1:13" ht="24" thickBot="1" x14ac:dyDescent="0.4">
      <c r="A46" s="39"/>
      <c r="B46" s="31" t="s">
        <v>25</v>
      </c>
      <c r="C46" s="32">
        <f t="shared" ref="C46:M46" si="15">SUM(C43:C45)</f>
        <v>5.6826999999999996</v>
      </c>
      <c r="D46" s="33">
        <f t="shared" si="15"/>
        <v>12.84</v>
      </c>
      <c r="E46" s="33">
        <f t="shared" si="15"/>
        <v>18.5227</v>
      </c>
      <c r="F46" s="33">
        <f t="shared" si="15"/>
        <v>24.205399999999997</v>
      </c>
      <c r="G46" s="33">
        <f t="shared" si="15"/>
        <v>29.888100000000001</v>
      </c>
      <c r="H46" s="33">
        <f t="shared" si="15"/>
        <v>35.570799999999998</v>
      </c>
      <c r="I46" s="33">
        <f t="shared" si="15"/>
        <v>41.253500000000003</v>
      </c>
      <c r="J46" s="33">
        <f t="shared" si="15"/>
        <v>58.301600000000001</v>
      </c>
      <c r="K46" s="33">
        <f t="shared" si="15"/>
        <v>69.667000000000002</v>
      </c>
      <c r="L46" s="33">
        <f t="shared" si="15"/>
        <v>98.080500000000001</v>
      </c>
      <c r="M46" s="33">
        <f t="shared" si="15"/>
        <v>126.494</v>
      </c>
    </row>
    <row r="47" spans="1:13" ht="15" thickTop="1" x14ac:dyDescent="0.2">
      <c r="A47" s="9"/>
      <c r="B47" s="11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20.25" x14ac:dyDescent="0.3">
      <c r="A48" s="38" t="s">
        <v>59</v>
      </c>
      <c r="B48" s="27" t="s">
        <v>60</v>
      </c>
      <c r="C48" s="28">
        <v>0</v>
      </c>
      <c r="D48" s="29">
        <v>9.76</v>
      </c>
      <c r="E48" s="29">
        <f t="shared" ref="E48:M48" si="16">D48</f>
        <v>9.76</v>
      </c>
      <c r="F48" s="29">
        <f t="shared" si="16"/>
        <v>9.76</v>
      </c>
      <c r="G48" s="29">
        <f t="shared" si="16"/>
        <v>9.76</v>
      </c>
      <c r="H48" s="29">
        <f t="shared" si="16"/>
        <v>9.76</v>
      </c>
      <c r="I48" s="29">
        <f t="shared" si="16"/>
        <v>9.76</v>
      </c>
      <c r="J48" s="29">
        <f t="shared" si="16"/>
        <v>9.76</v>
      </c>
      <c r="K48" s="29">
        <f t="shared" si="16"/>
        <v>9.76</v>
      </c>
      <c r="L48" s="29">
        <f t="shared" si="16"/>
        <v>9.76</v>
      </c>
      <c r="M48" s="29">
        <f t="shared" si="16"/>
        <v>9.76</v>
      </c>
    </row>
    <row r="49" spans="1:13" ht="20.25" x14ac:dyDescent="0.3">
      <c r="A49" s="38" t="s">
        <v>61</v>
      </c>
      <c r="B49" s="27" t="s">
        <v>44</v>
      </c>
      <c r="C49" s="28">
        <v>1.5964</v>
      </c>
      <c r="D49" s="29">
        <v>0</v>
      </c>
      <c r="E49" s="29">
        <f>C49</f>
        <v>1.5964</v>
      </c>
      <c r="F49" s="29">
        <f>2*C49</f>
        <v>3.1928000000000001</v>
      </c>
      <c r="G49" s="29">
        <f>3*C49</f>
        <v>4.7892000000000001</v>
      </c>
      <c r="H49" s="29">
        <f>4*C49</f>
        <v>6.3856000000000002</v>
      </c>
      <c r="I49" s="29">
        <f>5*C49</f>
        <v>7.9820000000000002</v>
      </c>
      <c r="J49" s="29">
        <f>8*C49</f>
        <v>12.7712</v>
      </c>
      <c r="K49" s="29">
        <f>10*C49</f>
        <v>15.964</v>
      </c>
      <c r="L49" s="29">
        <f>15*C49</f>
        <v>23.946000000000002</v>
      </c>
      <c r="M49" s="29">
        <f>20*C49</f>
        <v>31.928000000000001</v>
      </c>
    </row>
    <row r="50" spans="1:13" ht="20.25" x14ac:dyDescent="0.3">
      <c r="A50" s="39" t="s">
        <v>62</v>
      </c>
      <c r="B50" s="27" t="s">
        <v>63</v>
      </c>
      <c r="C50" s="28">
        <v>0</v>
      </c>
      <c r="D50" s="29">
        <v>0.54</v>
      </c>
      <c r="E50" s="29">
        <f t="shared" ref="E50:M50" si="17">D50</f>
        <v>0.54</v>
      </c>
      <c r="F50" s="29">
        <f t="shared" si="17"/>
        <v>0.54</v>
      </c>
      <c r="G50" s="29">
        <f t="shared" si="17"/>
        <v>0.54</v>
      </c>
      <c r="H50" s="29">
        <f t="shared" si="17"/>
        <v>0.54</v>
      </c>
      <c r="I50" s="29">
        <f t="shared" si="17"/>
        <v>0.54</v>
      </c>
      <c r="J50" s="29">
        <f t="shared" si="17"/>
        <v>0.54</v>
      </c>
      <c r="K50" s="29">
        <f t="shared" si="17"/>
        <v>0.54</v>
      </c>
      <c r="L50" s="29">
        <f t="shared" si="17"/>
        <v>0.54</v>
      </c>
      <c r="M50" s="29">
        <f t="shared" si="17"/>
        <v>0.54</v>
      </c>
    </row>
    <row r="51" spans="1:13" ht="20.25" x14ac:dyDescent="0.3">
      <c r="A51" s="39"/>
      <c r="B51" s="27" t="s">
        <v>30</v>
      </c>
      <c r="C51" s="30">
        <v>6.2792000000000003</v>
      </c>
      <c r="D51" s="29">
        <f>$C51*0</f>
        <v>0</v>
      </c>
      <c r="E51" s="29">
        <f>$C51*1</f>
        <v>6.2792000000000003</v>
      </c>
      <c r="F51" s="29">
        <f>$C51*2</f>
        <v>12.558400000000001</v>
      </c>
      <c r="G51" s="29">
        <f>$C51*3</f>
        <v>18.837600000000002</v>
      </c>
      <c r="H51" s="29">
        <f>$C51*4</f>
        <v>25.116800000000001</v>
      </c>
      <c r="I51" s="29">
        <f>$C51*5</f>
        <v>31.396000000000001</v>
      </c>
      <c r="J51" s="29">
        <f>$C51*8</f>
        <v>50.233600000000003</v>
      </c>
      <c r="K51" s="29">
        <f>$C51*10</f>
        <v>62.792000000000002</v>
      </c>
      <c r="L51" s="29">
        <f>$C51*15</f>
        <v>94.188000000000002</v>
      </c>
      <c r="M51" s="29">
        <f>$C51*20</f>
        <v>125.584</v>
      </c>
    </row>
    <row r="52" spans="1:13" ht="24" thickBot="1" x14ac:dyDescent="0.4">
      <c r="A52" s="39"/>
      <c r="B52" s="31" t="s">
        <v>25</v>
      </c>
      <c r="C52" s="32">
        <f t="shared" ref="C52:M52" si="18">SUM(C48:C51)</f>
        <v>7.8756000000000004</v>
      </c>
      <c r="D52" s="33">
        <f t="shared" si="18"/>
        <v>10.3</v>
      </c>
      <c r="E52" s="33">
        <f t="shared" si="18"/>
        <v>18.175599999999999</v>
      </c>
      <c r="F52" s="33">
        <f t="shared" si="18"/>
        <v>26.051200000000001</v>
      </c>
      <c r="G52" s="33">
        <f t="shared" si="18"/>
        <v>33.9268</v>
      </c>
      <c r="H52" s="33">
        <f t="shared" si="18"/>
        <v>41.802400000000006</v>
      </c>
      <c r="I52" s="33">
        <f t="shared" si="18"/>
        <v>49.677999999999997</v>
      </c>
      <c r="J52" s="33">
        <f t="shared" si="18"/>
        <v>73.3048</v>
      </c>
      <c r="K52" s="33">
        <f t="shared" si="18"/>
        <v>89.055999999999997</v>
      </c>
      <c r="L52" s="33">
        <f t="shared" si="18"/>
        <v>128.434</v>
      </c>
      <c r="M52" s="33">
        <f t="shared" si="18"/>
        <v>167.81200000000001</v>
      </c>
    </row>
    <row r="53" spans="1:13" ht="15" thickTop="1" x14ac:dyDescent="0.2">
      <c r="A53" s="9"/>
      <c r="B53" s="11"/>
      <c r="C53" s="12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20.25" x14ac:dyDescent="0.3">
      <c r="A54" s="38" t="s">
        <v>64</v>
      </c>
      <c r="B54" s="27" t="s">
        <v>29</v>
      </c>
      <c r="C54" s="28">
        <v>4.6500000000000004</v>
      </c>
      <c r="D54" s="29">
        <v>0</v>
      </c>
      <c r="E54" s="29">
        <f>C54</f>
        <v>4.6500000000000004</v>
      </c>
      <c r="F54" s="29">
        <f>2*C54</f>
        <v>9.3000000000000007</v>
      </c>
      <c r="G54" s="29">
        <f>3*C54</f>
        <v>13.950000000000001</v>
      </c>
      <c r="H54" s="29">
        <f>4*C54</f>
        <v>18.600000000000001</v>
      </c>
      <c r="I54" s="29">
        <f>5*C54</f>
        <v>23.25</v>
      </c>
      <c r="J54" s="29">
        <f>8*C54</f>
        <v>37.200000000000003</v>
      </c>
      <c r="K54" s="29">
        <f>10*C54</f>
        <v>46.5</v>
      </c>
      <c r="L54" s="29">
        <f>15*C54</f>
        <v>69.75</v>
      </c>
      <c r="M54" s="29">
        <f>20*C54</f>
        <v>93</v>
      </c>
    </row>
    <row r="55" spans="1:13" ht="20.25" x14ac:dyDescent="0.3">
      <c r="A55" s="38" t="s">
        <v>65</v>
      </c>
      <c r="B55" s="27" t="s">
        <v>30</v>
      </c>
      <c r="C55" s="30">
        <v>6.7923</v>
      </c>
      <c r="D55" s="29">
        <f>$C55*0</f>
        <v>0</v>
      </c>
      <c r="E55" s="29">
        <f>$C55*1</f>
        <v>6.7923</v>
      </c>
      <c r="F55" s="29">
        <f>$C55*2</f>
        <v>13.5846</v>
      </c>
      <c r="G55" s="29">
        <f>$C55*3</f>
        <v>20.376899999999999</v>
      </c>
      <c r="H55" s="29">
        <f>$C55*4</f>
        <v>27.1692</v>
      </c>
      <c r="I55" s="29">
        <f>$C55*5</f>
        <v>33.961500000000001</v>
      </c>
      <c r="J55" s="29">
        <f>$C55*8</f>
        <v>54.3384</v>
      </c>
      <c r="K55" s="29">
        <f>$C55*10</f>
        <v>67.923000000000002</v>
      </c>
      <c r="L55" s="29">
        <f>$C55*15</f>
        <v>101.8845</v>
      </c>
      <c r="M55" s="29">
        <f>$C55*20</f>
        <v>135.846</v>
      </c>
    </row>
    <row r="56" spans="1:13" ht="24" thickBot="1" x14ac:dyDescent="0.4">
      <c r="A56" s="39" t="s">
        <v>66</v>
      </c>
      <c r="B56" s="31" t="s">
        <v>25</v>
      </c>
      <c r="C56" s="32">
        <f t="shared" ref="C56:M56" si="19">SUM(C54:C55)</f>
        <v>11.442299999999999</v>
      </c>
      <c r="D56" s="33">
        <f t="shared" si="19"/>
        <v>0</v>
      </c>
      <c r="E56" s="33">
        <f t="shared" si="19"/>
        <v>11.442299999999999</v>
      </c>
      <c r="F56" s="33">
        <f t="shared" si="19"/>
        <v>22.884599999999999</v>
      </c>
      <c r="G56" s="33">
        <f t="shared" si="19"/>
        <v>34.326900000000002</v>
      </c>
      <c r="H56" s="33">
        <f t="shared" si="19"/>
        <v>45.769199999999998</v>
      </c>
      <c r="I56" s="33">
        <f t="shared" si="19"/>
        <v>57.211500000000001</v>
      </c>
      <c r="J56" s="33">
        <f t="shared" si="19"/>
        <v>91.538399999999996</v>
      </c>
      <c r="K56" s="33">
        <f t="shared" si="19"/>
        <v>114.423</v>
      </c>
      <c r="L56" s="33">
        <f t="shared" si="19"/>
        <v>171.6345</v>
      </c>
      <c r="M56" s="33">
        <f t="shared" si="19"/>
        <v>228.846</v>
      </c>
    </row>
    <row r="57" spans="1:13" ht="15" thickTop="1" x14ac:dyDescent="0.2">
      <c r="A57" s="9"/>
      <c r="B57" s="11"/>
      <c r="C57" s="12"/>
      <c r="D57" s="10"/>
      <c r="E57" s="10" t="s">
        <v>18</v>
      </c>
      <c r="F57" s="10"/>
      <c r="G57" s="10"/>
      <c r="H57" s="10"/>
      <c r="I57" s="10"/>
      <c r="J57" s="10"/>
      <c r="K57" s="10"/>
      <c r="L57" s="10"/>
      <c r="M57" s="10"/>
    </row>
    <row r="58" spans="1:13" ht="14.25" x14ac:dyDescent="0.2">
      <c r="A58" s="11" t="s">
        <v>67</v>
      </c>
      <c r="B58" s="9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22.5" x14ac:dyDescent="0.3">
      <c r="A59" s="5" t="s">
        <v>2</v>
      </c>
      <c r="B59" s="5"/>
      <c r="C59" s="6"/>
      <c r="D59" s="7" t="s">
        <v>4</v>
      </c>
      <c r="E59" s="7" t="s">
        <v>5</v>
      </c>
      <c r="F59" s="7" t="s">
        <v>6</v>
      </c>
      <c r="G59" s="7" t="s">
        <v>7</v>
      </c>
      <c r="H59" s="7" t="s">
        <v>8</v>
      </c>
      <c r="I59" s="7" t="s">
        <v>9</v>
      </c>
      <c r="J59" s="7" t="s">
        <v>10</v>
      </c>
      <c r="K59" s="7" t="s">
        <v>11</v>
      </c>
      <c r="L59" s="7" t="s">
        <v>12</v>
      </c>
      <c r="M59" s="7" t="s">
        <v>13</v>
      </c>
    </row>
    <row r="60" spans="1:13" ht="22.5" x14ac:dyDescent="0.3">
      <c r="A60" s="5" t="s">
        <v>14</v>
      </c>
      <c r="B60" s="5"/>
      <c r="C60" s="6"/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  <c r="K60" s="7" t="s">
        <v>15</v>
      </c>
      <c r="L60" s="7" t="s">
        <v>15</v>
      </c>
      <c r="M60" s="7" t="s">
        <v>15</v>
      </c>
    </row>
    <row r="61" spans="1:13" ht="22.5" x14ac:dyDescent="0.3">
      <c r="A61" s="5" t="s">
        <v>16</v>
      </c>
      <c r="B61" s="5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30" x14ac:dyDescent="0.4">
      <c r="A62" s="8" t="s">
        <v>17</v>
      </c>
      <c r="B62" s="9"/>
      <c r="C62" s="10" t="s">
        <v>18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27" x14ac:dyDescent="0.35">
      <c r="A63" s="36" t="s">
        <v>19</v>
      </c>
      <c r="B63" s="37"/>
      <c r="C63" s="37"/>
      <c r="D63" s="35">
        <f t="shared" ref="D63:M63" si="20">D11</f>
        <v>13.2</v>
      </c>
      <c r="E63" s="35">
        <f t="shared" si="20"/>
        <v>20.874599999999997</v>
      </c>
      <c r="F63" s="35">
        <f t="shared" si="20"/>
        <v>28.549199999999999</v>
      </c>
      <c r="G63" s="35">
        <f t="shared" si="20"/>
        <v>36.223799999999997</v>
      </c>
      <c r="H63" s="35">
        <f t="shared" si="20"/>
        <v>43.898399999999995</v>
      </c>
      <c r="I63" s="35">
        <f t="shared" si="20"/>
        <v>51.572999999999993</v>
      </c>
      <c r="J63" s="35">
        <f t="shared" si="20"/>
        <v>74.596800000000002</v>
      </c>
      <c r="K63" s="35">
        <f t="shared" si="20"/>
        <v>89.945999999999998</v>
      </c>
      <c r="L63" s="35">
        <f t="shared" si="20"/>
        <v>128.31899999999999</v>
      </c>
      <c r="M63" s="35">
        <f t="shared" si="20"/>
        <v>166.69200000000001</v>
      </c>
    </row>
    <row r="64" spans="1:13" ht="27" x14ac:dyDescent="0.35">
      <c r="A64" s="36" t="s">
        <v>26</v>
      </c>
      <c r="B64" s="37"/>
      <c r="C64" s="37"/>
      <c r="D64" s="35">
        <f t="shared" ref="D64:M64" si="21">D16</f>
        <v>13</v>
      </c>
      <c r="E64" s="35">
        <f t="shared" si="21"/>
        <v>21.1449</v>
      </c>
      <c r="F64" s="35">
        <f t="shared" si="21"/>
        <v>29.2898</v>
      </c>
      <c r="G64" s="35">
        <f t="shared" si="21"/>
        <v>37.434699999999999</v>
      </c>
      <c r="H64" s="35">
        <f t="shared" si="21"/>
        <v>45.579599999999999</v>
      </c>
      <c r="I64" s="35">
        <f t="shared" si="21"/>
        <v>53.724500000000006</v>
      </c>
      <c r="J64" s="35">
        <f t="shared" si="21"/>
        <v>78.159199999999998</v>
      </c>
      <c r="K64" s="35">
        <f t="shared" si="21"/>
        <v>94.449000000000012</v>
      </c>
      <c r="L64" s="35">
        <f t="shared" si="21"/>
        <v>135.17350000000002</v>
      </c>
      <c r="M64" s="35">
        <f t="shared" si="21"/>
        <v>175.89800000000002</v>
      </c>
    </row>
    <row r="65" spans="1:13" ht="27" x14ac:dyDescent="0.35">
      <c r="A65" s="36" t="s">
        <v>31</v>
      </c>
      <c r="B65" s="37"/>
      <c r="C65" s="37"/>
      <c r="D65" s="35">
        <f t="shared" ref="D65:M65" si="22">D21</f>
        <v>10</v>
      </c>
      <c r="E65" s="35">
        <f t="shared" si="22"/>
        <v>22.4114</v>
      </c>
      <c r="F65" s="35">
        <f t="shared" si="22"/>
        <v>34.822800000000001</v>
      </c>
      <c r="G65" s="35">
        <f t="shared" si="22"/>
        <v>47.234200000000001</v>
      </c>
      <c r="H65" s="35">
        <f t="shared" si="22"/>
        <v>59.645600000000002</v>
      </c>
      <c r="I65" s="35">
        <f t="shared" si="22"/>
        <v>72.057000000000002</v>
      </c>
      <c r="J65" s="35">
        <f t="shared" si="22"/>
        <v>109.2912</v>
      </c>
      <c r="K65" s="35">
        <f t="shared" si="22"/>
        <v>134.114</v>
      </c>
      <c r="L65" s="35">
        <f t="shared" si="22"/>
        <v>196.17099999999999</v>
      </c>
      <c r="M65" s="35">
        <f t="shared" si="22"/>
        <v>258.22800000000001</v>
      </c>
    </row>
    <row r="66" spans="1:13" ht="27" x14ac:dyDescent="0.35">
      <c r="A66" s="36" t="s">
        <v>36</v>
      </c>
      <c r="B66" s="37"/>
      <c r="C66" s="37"/>
      <c r="D66" s="35">
        <f t="shared" ref="D66:M66" si="23">D26</f>
        <v>11.25</v>
      </c>
      <c r="E66" s="35">
        <f t="shared" si="23"/>
        <v>19.2866</v>
      </c>
      <c r="F66" s="35">
        <f t="shared" si="23"/>
        <v>27.3232</v>
      </c>
      <c r="G66" s="35">
        <f t="shared" si="23"/>
        <v>35.359800000000007</v>
      </c>
      <c r="H66" s="35">
        <f t="shared" si="23"/>
        <v>43.3964</v>
      </c>
      <c r="I66" s="35">
        <f t="shared" si="23"/>
        <v>51.433</v>
      </c>
      <c r="J66" s="35">
        <f t="shared" si="23"/>
        <v>75.5428</v>
      </c>
      <c r="K66" s="35">
        <f t="shared" si="23"/>
        <v>91.616</v>
      </c>
      <c r="L66" s="35">
        <f t="shared" si="23"/>
        <v>131.79900000000001</v>
      </c>
      <c r="M66" s="35">
        <f t="shared" si="23"/>
        <v>171.982</v>
      </c>
    </row>
    <row r="67" spans="1:13" ht="27" x14ac:dyDescent="0.35">
      <c r="A67" s="36" t="s">
        <v>68</v>
      </c>
      <c r="B67" s="37"/>
      <c r="C67" s="37"/>
      <c r="D67" s="35">
        <f t="shared" ref="D67:M67" si="24">D31</f>
        <v>8.08</v>
      </c>
      <c r="E67" s="35">
        <f t="shared" si="24"/>
        <v>16.559000000000001</v>
      </c>
      <c r="F67" s="35">
        <f t="shared" si="24"/>
        <v>25.037999999999997</v>
      </c>
      <c r="G67" s="35">
        <f t="shared" si="24"/>
        <v>33.516999999999996</v>
      </c>
      <c r="H67" s="35">
        <f t="shared" si="24"/>
        <v>41.995999999999995</v>
      </c>
      <c r="I67" s="35">
        <f t="shared" si="24"/>
        <v>50.474999999999994</v>
      </c>
      <c r="J67" s="35">
        <f t="shared" si="24"/>
        <v>75.912000000000006</v>
      </c>
      <c r="K67" s="35">
        <f t="shared" si="24"/>
        <v>92.87</v>
      </c>
      <c r="L67" s="35">
        <f t="shared" si="24"/>
        <v>133.26999999999998</v>
      </c>
      <c r="M67" s="35">
        <f t="shared" si="24"/>
        <v>175</v>
      </c>
    </row>
    <row r="68" spans="1:13" ht="27" x14ac:dyDescent="0.35">
      <c r="A68" s="36" t="s">
        <v>46</v>
      </c>
      <c r="B68" s="37"/>
      <c r="C68" s="37"/>
      <c r="D68" s="35">
        <f t="shared" ref="D68:M68" si="25">D36</f>
        <v>11</v>
      </c>
      <c r="E68" s="35">
        <f t="shared" si="25"/>
        <v>19.393000000000001</v>
      </c>
      <c r="F68" s="35">
        <f t="shared" si="25"/>
        <v>27.786000000000001</v>
      </c>
      <c r="G68" s="35">
        <f t="shared" si="25"/>
        <v>36.179000000000002</v>
      </c>
      <c r="H68" s="35">
        <f t="shared" si="25"/>
        <v>44.572000000000003</v>
      </c>
      <c r="I68" s="35">
        <f t="shared" si="25"/>
        <v>52.965000000000003</v>
      </c>
      <c r="J68" s="35">
        <f t="shared" si="25"/>
        <v>78.144000000000005</v>
      </c>
      <c r="K68" s="35">
        <f t="shared" si="25"/>
        <v>94.93</v>
      </c>
      <c r="L68" s="35">
        <f t="shared" si="25"/>
        <v>136.89499999999998</v>
      </c>
      <c r="M68" s="35">
        <f t="shared" si="25"/>
        <v>178.86</v>
      </c>
    </row>
    <row r="69" spans="1:13" ht="27" x14ac:dyDescent="0.35">
      <c r="A69" s="36" t="s">
        <v>50</v>
      </c>
      <c r="B69" s="37"/>
      <c r="C69" s="37"/>
      <c r="D69" s="35">
        <f t="shared" ref="D69:M69" si="26">D41</f>
        <v>14.94</v>
      </c>
      <c r="E69" s="35">
        <f t="shared" si="26"/>
        <v>20.224699999999999</v>
      </c>
      <c r="F69" s="35">
        <f t="shared" si="26"/>
        <v>27.659399999999998</v>
      </c>
      <c r="G69" s="35">
        <f t="shared" si="26"/>
        <v>34.844099999999997</v>
      </c>
      <c r="H69" s="35">
        <f t="shared" si="26"/>
        <v>42.028800000000004</v>
      </c>
      <c r="I69" s="35">
        <f t="shared" si="26"/>
        <v>49.013500000000001</v>
      </c>
      <c r="J69" s="35">
        <f t="shared" si="26"/>
        <v>69.867599999999996</v>
      </c>
      <c r="K69" s="35">
        <f t="shared" si="26"/>
        <v>83.637</v>
      </c>
      <c r="L69" s="35">
        <f t="shared" si="26"/>
        <v>118.06049999999999</v>
      </c>
      <c r="M69" s="35">
        <f t="shared" si="26"/>
        <v>152.48400000000001</v>
      </c>
    </row>
    <row r="70" spans="1:13" ht="27" x14ac:dyDescent="0.35">
      <c r="A70" s="36" t="s">
        <v>55</v>
      </c>
      <c r="B70" s="37"/>
      <c r="C70" s="37"/>
      <c r="D70" s="35">
        <f t="shared" ref="D70:M70" si="27">D46</f>
        <v>12.84</v>
      </c>
      <c r="E70" s="35">
        <f t="shared" si="27"/>
        <v>18.5227</v>
      </c>
      <c r="F70" s="35">
        <f t="shared" si="27"/>
        <v>24.205399999999997</v>
      </c>
      <c r="G70" s="35">
        <f t="shared" si="27"/>
        <v>29.888100000000001</v>
      </c>
      <c r="H70" s="35">
        <f t="shared" si="27"/>
        <v>35.570799999999998</v>
      </c>
      <c r="I70" s="35">
        <f t="shared" si="27"/>
        <v>41.253500000000003</v>
      </c>
      <c r="J70" s="35">
        <f t="shared" si="27"/>
        <v>58.301600000000001</v>
      </c>
      <c r="K70" s="35">
        <f t="shared" si="27"/>
        <v>69.667000000000002</v>
      </c>
      <c r="L70" s="35">
        <f t="shared" si="27"/>
        <v>98.080500000000001</v>
      </c>
      <c r="M70" s="35">
        <f t="shared" si="27"/>
        <v>126.494</v>
      </c>
    </row>
    <row r="71" spans="1:13" ht="27" x14ac:dyDescent="0.35">
      <c r="A71" s="36" t="s">
        <v>59</v>
      </c>
      <c r="B71" s="37"/>
      <c r="C71" s="37"/>
      <c r="D71" s="35">
        <f t="shared" ref="D71:M71" si="28">D52</f>
        <v>10.3</v>
      </c>
      <c r="E71" s="35">
        <f t="shared" si="28"/>
        <v>18.175599999999999</v>
      </c>
      <c r="F71" s="35">
        <f t="shared" si="28"/>
        <v>26.051200000000001</v>
      </c>
      <c r="G71" s="35">
        <f t="shared" si="28"/>
        <v>33.9268</v>
      </c>
      <c r="H71" s="35">
        <f t="shared" si="28"/>
        <v>41.802400000000006</v>
      </c>
      <c r="I71" s="35">
        <f t="shared" si="28"/>
        <v>49.677999999999997</v>
      </c>
      <c r="J71" s="35">
        <f t="shared" si="28"/>
        <v>73.3048</v>
      </c>
      <c r="K71" s="35">
        <f t="shared" si="28"/>
        <v>89.055999999999997</v>
      </c>
      <c r="L71" s="35">
        <f t="shared" si="28"/>
        <v>128.434</v>
      </c>
      <c r="M71" s="35">
        <f t="shared" si="28"/>
        <v>167.81200000000001</v>
      </c>
    </row>
    <row r="72" spans="1:13" ht="27" x14ac:dyDescent="0.35">
      <c r="A72" s="36" t="s">
        <v>64</v>
      </c>
      <c r="B72" s="37"/>
      <c r="C72" s="37"/>
      <c r="D72" s="35">
        <f t="shared" ref="D72:M72" si="29">D56</f>
        <v>0</v>
      </c>
      <c r="E72" s="35">
        <f t="shared" si="29"/>
        <v>11.442299999999999</v>
      </c>
      <c r="F72" s="35">
        <f t="shared" si="29"/>
        <v>22.884599999999999</v>
      </c>
      <c r="G72" s="35">
        <f t="shared" si="29"/>
        <v>34.326900000000002</v>
      </c>
      <c r="H72" s="35">
        <f t="shared" si="29"/>
        <v>45.769199999999998</v>
      </c>
      <c r="I72" s="35">
        <f t="shared" si="29"/>
        <v>57.211500000000001</v>
      </c>
      <c r="J72" s="35">
        <f t="shared" si="29"/>
        <v>91.538399999999996</v>
      </c>
      <c r="K72" s="35">
        <f t="shared" si="29"/>
        <v>114.423</v>
      </c>
      <c r="L72" s="35">
        <f t="shared" si="29"/>
        <v>171.6345</v>
      </c>
      <c r="M72" s="35">
        <f t="shared" si="29"/>
        <v>228.846</v>
      </c>
    </row>
  </sheetData>
  <mergeCells count="2">
    <mergeCell ref="A1:M1"/>
    <mergeCell ref="A2:M2"/>
  </mergeCells>
  <pageMargins left="0.44" right="0.37" top="0.52" bottom="0.55000000000000004" header="0.5" footer="0.5"/>
  <pageSetup scale="41" fitToHeight="2" orientation="landscape" r:id="rId1"/>
  <headerFooter alignWithMargins="0"/>
  <rowBreaks count="1" manualBreakCount="1">
    <brk id="58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74"/>
  <sheetViews>
    <sheetView view="pageBreakPreview" topLeftCell="A31" zoomScale="50" zoomScaleSheetLayoutView="50" workbookViewId="0">
      <selection activeCell="C58" sqref="C58"/>
    </sheetView>
  </sheetViews>
  <sheetFormatPr defaultRowHeight="12.75" x14ac:dyDescent="0.2"/>
  <cols>
    <col min="1" max="1" width="81.85546875" customWidth="1"/>
    <col min="2" max="2" width="59" customWidth="1"/>
    <col min="3" max="3" width="19" bestFit="1" customWidth="1"/>
    <col min="4" max="9" width="14.5703125" bestFit="1" customWidth="1"/>
    <col min="10" max="11" width="17" bestFit="1" customWidth="1"/>
    <col min="12" max="13" width="17" customWidth="1"/>
  </cols>
  <sheetData>
    <row r="1" spans="1:13" ht="34.5" x14ac:dyDescent="0.55000000000000004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4.5" x14ac:dyDescent="0.55000000000000004">
      <c r="A2" s="47" t="s">
        <v>77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34.5" x14ac:dyDescent="0.55000000000000004">
      <c r="A3" s="2" t="s">
        <v>1</v>
      </c>
      <c r="B3" s="2"/>
      <c r="C3" s="2"/>
      <c r="D3" s="2"/>
      <c r="E3" s="2"/>
      <c r="F3" s="2"/>
      <c r="G3" s="3"/>
      <c r="H3" s="3"/>
      <c r="I3" s="2"/>
      <c r="J3" s="4"/>
      <c r="K3" s="2"/>
      <c r="L3" s="2"/>
      <c r="M3" s="2"/>
    </row>
    <row r="4" spans="1:13" ht="20.25" x14ac:dyDescent="0.3">
      <c r="A4" s="5" t="s">
        <v>2</v>
      </c>
      <c r="B4" s="5"/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</row>
    <row r="5" spans="1:13" ht="20.25" x14ac:dyDescent="0.3">
      <c r="A5" s="5" t="s">
        <v>14</v>
      </c>
      <c r="B5" s="5"/>
      <c r="C5" s="6" t="s">
        <v>15</v>
      </c>
      <c r="D5" s="6" t="s">
        <v>15</v>
      </c>
      <c r="E5" s="6" t="s">
        <v>15</v>
      </c>
      <c r="F5" s="6" t="s">
        <v>15</v>
      </c>
      <c r="G5" s="6" t="s">
        <v>15</v>
      </c>
      <c r="H5" s="6" t="s">
        <v>15</v>
      </c>
      <c r="I5" s="6" t="s">
        <v>15</v>
      </c>
      <c r="J5" s="6" t="s">
        <v>15</v>
      </c>
      <c r="K5" s="6" t="s">
        <v>15</v>
      </c>
      <c r="L5" s="6" t="s">
        <v>15</v>
      </c>
      <c r="M5" s="6" t="s">
        <v>15</v>
      </c>
    </row>
    <row r="6" spans="1:13" ht="20.25" x14ac:dyDescent="0.3">
      <c r="A6" s="5" t="s">
        <v>16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5">
      <c r="A7" s="15" t="s">
        <v>17</v>
      </c>
      <c r="B7" s="15"/>
      <c r="C7" s="16" t="s">
        <v>18</v>
      </c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0.25" x14ac:dyDescent="0.3">
      <c r="A8" s="41" t="s">
        <v>19</v>
      </c>
      <c r="B8" s="17" t="s">
        <v>20</v>
      </c>
      <c r="C8" s="18">
        <v>0</v>
      </c>
      <c r="D8" s="19">
        <v>13.2</v>
      </c>
      <c r="E8" s="19">
        <f t="shared" ref="E8:M8" si="0">D8</f>
        <v>13.2</v>
      </c>
      <c r="F8" s="19">
        <f t="shared" si="0"/>
        <v>13.2</v>
      </c>
      <c r="G8" s="19">
        <f t="shared" si="0"/>
        <v>13.2</v>
      </c>
      <c r="H8" s="19">
        <f t="shared" si="0"/>
        <v>13.2</v>
      </c>
      <c r="I8" s="19">
        <f t="shared" si="0"/>
        <v>13.2</v>
      </c>
      <c r="J8" s="19">
        <f t="shared" si="0"/>
        <v>13.2</v>
      </c>
      <c r="K8" s="19">
        <f t="shared" si="0"/>
        <v>13.2</v>
      </c>
      <c r="L8" s="19">
        <f t="shared" si="0"/>
        <v>13.2</v>
      </c>
      <c r="M8" s="19">
        <f t="shared" si="0"/>
        <v>13.2</v>
      </c>
    </row>
    <row r="9" spans="1:13" ht="20.25" x14ac:dyDescent="0.3">
      <c r="A9" s="44" t="s">
        <v>21</v>
      </c>
      <c r="B9" s="17" t="s">
        <v>22</v>
      </c>
      <c r="C9" s="18">
        <v>2.5299999999999998</v>
      </c>
      <c r="D9" s="19">
        <v>0</v>
      </c>
      <c r="E9" s="19">
        <f>C9</f>
        <v>2.5299999999999998</v>
      </c>
      <c r="F9" s="19">
        <f>2*E9</f>
        <v>5.0599999999999996</v>
      </c>
      <c r="G9" s="19">
        <f>3*E9</f>
        <v>7.59</v>
      </c>
      <c r="H9" s="19">
        <f>4*E9</f>
        <v>10.119999999999999</v>
      </c>
      <c r="I9" s="19">
        <f>5*E9</f>
        <v>12.649999999999999</v>
      </c>
      <c r="J9" s="19">
        <f>8*E9</f>
        <v>20.239999999999998</v>
      </c>
      <c r="K9" s="19">
        <f>10*E9</f>
        <v>25.299999999999997</v>
      </c>
      <c r="L9" s="19">
        <f>15*E9</f>
        <v>37.949999999999996</v>
      </c>
      <c r="M9" s="19">
        <f>20*E9</f>
        <v>50.599999999999994</v>
      </c>
    </row>
    <row r="10" spans="1:13" ht="20.25" x14ac:dyDescent="0.3">
      <c r="A10" s="44"/>
      <c r="B10" s="17" t="s">
        <v>78</v>
      </c>
      <c r="C10" s="18">
        <v>0.97</v>
      </c>
      <c r="D10" s="19">
        <v>0.97</v>
      </c>
      <c r="E10" s="19">
        <v>0.97</v>
      </c>
      <c r="F10" s="19">
        <v>0.97</v>
      </c>
      <c r="G10" s="19">
        <v>0.97</v>
      </c>
      <c r="H10" s="19">
        <v>0.97</v>
      </c>
      <c r="I10" s="19">
        <v>0.97</v>
      </c>
      <c r="J10" s="19">
        <v>0.97</v>
      </c>
      <c r="K10" s="19">
        <v>0.97</v>
      </c>
      <c r="L10" s="19">
        <v>0.97</v>
      </c>
      <c r="M10" s="19">
        <v>0.97</v>
      </c>
    </row>
    <row r="11" spans="1:13" ht="20.25" x14ac:dyDescent="0.3">
      <c r="A11" s="43" t="s">
        <v>23</v>
      </c>
      <c r="B11" s="17" t="s">
        <v>24</v>
      </c>
      <c r="C11" s="20">
        <v>5.0987</v>
      </c>
      <c r="D11" s="19">
        <f>$C11*0</f>
        <v>0</v>
      </c>
      <c r="E11" s="19">
        <f>$C11*1</f>
        <v>5.0987</v>
      </c>
      <c r="F11" s="19">
        <f>$C11*2</f>
        <v>10.1974</v>
      </c>
      <c r="G11" s="19">
        <f>$C11*3</f>
        <v>15.296099999999999</v>
      </c>
      <c r="H11" s="19">
        <f>$C11*4</f>
        <v>20.3948</v>
      </c>
      <c r="I11" s="19">
        <f>$C11*5</f>
        <v>25.493500000000001</v>
      </c>
      <c r="J11" s="19">
        <f>$C11*8</f>
        <v>40.7896</v>
      </c>
      <c r="K11" s="19">
        <f>$C11*10</f>
        <v>50.987000000000002</v>
      </c>
      <c r="L11" s="19">
        <f>$C11*15</f>
        <v>76.480500000000006</v>
      </c>
      <c r="M11" s="19">
        <f>$C11*20</f>
        <v>101.974</v>
      </c>
    </row>
    <row r="12" spans="1:13" ht="24" thickBot="1" x14ac:dyDescent="0.4">
      <c r="A12" s="45"/>
      <c r="B12" s="21" t="s">
        <v>25</v>
      </c>
      <c r="C12" s="22">
        <f t="shared" ref="C12:M12" si="1">SUM(C8:C11)</f>
        <v>8.5987000000000009</v>
      </c>
      <c r="D12" s="23">
        <f t="shared" si="1"/>
        <v>14.17</v>
      </c>
      <c r="E12" s="23">
        <f t="shared" si="1"/>
        <v>21.7987</v>
      </c>
      <c r="F12" s="23">
        <f t="shared" si="1"/>
        <v>29.427399999999999</v>
      </c>
      <c r="G12" s="23">
        <f t="shared" si="1"/>
        <v>37.056100000000001</v>
      </c>
      <c r="H12" s="23">
        <f t="shared" si="1"/>
        <v>44.684799999999996</v>
      </c>
      <c r="I12" s="23">
        <f t="shared" si="1"/>
        <v>52.313499999999998</v>
      </c>
      <c r="J12" s="23">
        <f t="shared" si="1"/>
        <v>75.199600000000004</v>
      </c>
      <c r="K12" s="23">
        <f t="shared" si="1"/>
        <v>90.456999999999994</v>
      </c>
      <c r="L12" s="23">
        <f t="shared" si="1"/>
        <v>128.60050000000001</v>
      </c>
      <c r="M12" s="23">
        <f t="shared" si="1"/>
        <v>166.744</v>
      </c>
    </row>
    <row r="13" spans="1:13" ht="15.75" customHeight="1" thickTop="1" x14ac:dyDescent="0.2">
      <c r="A13" s="9"/>
      <c r="B13" s="11"/>
      <c r="C13" s="12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20.25" x14ac:dyDescent="0.3">
      <c r="A14" s="41" t="s">
        <v>26</v>
      </c>
      <c r="B14" s="17" t="s">
        <v>27</v>
      </c>
      <c r="C14" s="24">
        <v>0</v>
      </c>
      <c r="D14" s="25">
        <v>13</v>
      </c>
      <c r="E14" s="25">
        <f t="shared" ref="E14:M14" si="2">D14</f>
        <v>13</v>
      </c>
      <c r="F14" s="25">
        <f t="shared" si="2"/>
        <v>13</v>
      </c>
      <c r="G14" s="25">
        <f t="shared" si="2"/>
        <v>13</v>
      </c>
      <c r="H14" s="25">
        <f t="shared" si="2"/>
        <v>13</v>
      </c>
      <c r="I14" s="25">
        <f t="shared" si="2"/>
        <v>13</v>
      </c>
      <c r="J14" s="25">
        <f t="shared" si="2"/>
        <v>13</v>
      </c>
      <c r="K14" s="25">
        <f t="shared" si="2"/>
        <v>13</v>
      </c>
      <c r="L14" s="25">
        <f t="shared" si="2"/>
        <v>13</v>
      </c>
      <c r="M14" s="25">
        <f t="shared" si="2"/>
        <v>13</v>
      </c>
    </row>
    <row r="15" spans="1:13" ht="20.25" x14ac:dyDescent="0.3">
      <c r="A15" s="42" t="s">
        <v>74</v>
      </c>
      <c r="B15" s="17" t="s">
        <v>29</v>
      </c>
      <c r="C15" s="24">
        <v>3.2444000000000002</v>
      </c>
      <c r="D15" s="19">
        <v>0</v>
      </c>
      <c r="E15" s="19">
        <f>1*C15</f>
        <v>3.2444000000000002</v>
      </c>
      <c r="F15" s="19">
        <f>2*C15</f>
        <v>6.4888000000000003</v>
      </c>
      <c r="G15" s="19">
        <f>3*C15</f>
        <v>9.7332000000000001</v>
      </c>
      <c r="H15" s="19">
        <f>4*C15</f>
        <v>12.977600000000001</v>
      </c>
      <c r="I15" s="19">
        <f>5*C15</f>
        <v>16.222000000000001</v>
      </c>
      <c r="J15" s="19">
        <f>8*C15</f>
        <v>25.955200000000001</v>
      </c>
      <c r="K15" s="19">
        <f>10*C15</f>
        <v>32.444000000000003</v>
      </c>
      <c r="L15" s="19">
        <f>15*C15</f>
        <v>48.666000000000004</v>
      </c>
      <c r="M15" s="19">
        <f>20*C15</f>
        <v>64.888000000000005</v>
      </c>
    </row>
    <row r="16" spans="1:13" ht="20.25" x14ac:dyDescent="0.3">
      <c r="A16" s="42"/>
      <c r="B16" s="17" t="s">
        <v>78</v>
      </c>
      <c r="C16" s="24">
        <v>1</v>
      </c>
      <c r="D16" s="19">
        <v>1</v>
      </c>
      <c r="E16" s="19">
        <v>1</v>
      </c>
      <c r="F16" s="19">
        <v>1</v>
      </c>
      <c r="G16" s="19">
        <v>1</v>
      </c>
      <c r="H16" s="19">
        <v>1</v>
      </c>
      <c r="I16" s="19">
        <v>1</v>
      </c>
      <c r="J16" s="19">
        <v>1</v>
      </c>
      <c r="K16" s="19">
        <v>1</v>
      </c>
      <c r="L16" s="19">
        <v>1</v>
      </c>
      <c r="M16" s="19">
        <v>1</v>
      </c>
    </row>
    <row r="17" spans="1:18" ht="20.25" x14ac:dyDescent="0.3">
      <c r="A17" s="43" t="s">
        <v>23</v>
      </c>
      <c r="B17" s="17" t="s">
        <v>30</v>
      </c>
      <c r="C17" s="26">
        <v>4.8170000000000002</v>
      </c>
      <c r="D17" s="19">
        <f>$C17*0</f>
        <v>0</v>
      </c>
      <c r="E17" s="19">
        <f>$C17*1</f>
        <v>4.8170000000000002</v>
      </c>
      <c r="F17" s="19">
        <f>$C17*2</f>
        <v>9.6340000000000003</v>
      </c>
      <c r="G17" s="19">
        <f>$C17*3</f>
        <v>14.451000000000001</v>
      </c>
      <c r="H17" s="19">
        <f>$C17*4</f>
        <v>19.268000000000001</v>
      </c>
      <c r="I17" s="19">
        <f>$C17*5</f>
        <v>24.085000000000001</v>
      </c>
      <c r="J17" s="19">
        <f>$C17*8</f>
        <v>38.536000000000001</v>
      </c>
      <c r="K17" s="19">
        <f>$C17*10</f>
        <v>48.17</v>
      </c>
      <c r="L17" s="19">
        <f>$C17*15</f>
        <v>72.254999999999995</v>
      </c>
      <c r="M17" s="19">
        <f>$C17*20</f>
        <v>96.34</v>
      </c>
    </row>
    <row r="18" spans="1:18" ht="24" thickBot="1" x14ac:dyDescent="0.4">
      <c r="A18" s="43"/>
      <c r="B18" s="21" t="s">
        <v>25</v>
      </c>
      <c r="C18" s="22">
        <f t="shared" ref="C18:M18" si="3">SUM(C14:C17)</f>
        <v>9.0614000000000008</v>
      </c>
      <c r="D18" s="23">
        <f t="shared" si="3"/>
        <v>14</v>
      </c>
      <c r="E18" s="23">
        <f t="shared" si="3"/>
        <v>22.061399999999999</v>
      </c>
      <c r="F18" s="23">
        <f t="shared" si="3"/>
        <v>30.122800000000002</v>
      </c>
      <c r="G18" s="23">
        <f t="shared" si="3"/>
        <v>38.184200000000004</v>
      </c>
      <c r="H18" s="23">
        <f t="shared" si="3"/>
        <v>46.245600000000003</v>
      </c>
      <c r="I18" s="23">
        <f t="shared" si="3"/>
        <v>54.307000000000002</v>
      </c>
      <c r="J18" s="23">
        <f t="shared" si="3"/>
        <v>78.491200000000006</v>
      </c>
      <c r="K18" s="23">
        <f t="shared" si="3"/>
        <v>94.614000000000004</v>
      </c>
      <c r="L18" s="23">
        <f t="shared" si="3"/>
        <v>134.92099999999999</v>
      </c>
      <c r="M18" s="23">
        <f t="shared" si="3"/>
        <v>175.22800000000001</v>
      </c>
    </row>
    <row r="19" spans="1:18" ht="15" thickTop="1" x14ac:dyDescent="0.2">
      <c r="A19" s="9"/>
      <c r="B19" s="11"/>
      <c r="C19" s="14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8" ht="20.25" x14ac:dyDescent="0.3">
      <c r="A20" s="38" t="s">
        <v>31</v>
      </c>
      <c r="B20" s="27" t="s">
        <v>32</v>
      </c>
      <c r="C20" s="28">
        <v>0</v>
      </c>
      <c r="D20" s="29">
        <v>10</v>
      </c>
      <c r="E20" s="29">
        <f t="shared" ref="E20:M20" si="4">D20</f>
        <v>10</v>
      </c>
      <c r="F20" s="29">
        <f t="shared" si="4"/>
        <v>10</v>
      </c>
      <c r="G20" s="29">
        <f t="shared" si="4"/>
        <v>10</v>
      </c>
      <c r="H20" s="29">
        <f t="shared" si="4"/>
        <v>10</v>
      </c>
      <c r="I20" s="29">
        <f t="shared" si="4"/>
        <v>10</v>
      </c>
      <c r="J20" s="29">
        <f t="shared" si="4"/>
        <v>10</v>
      </c>
      <c r="K20" s="29">
        <f t="shared" si="4"/>
        <v>10</v>
      </c>
      <c r="L20" s="29">
        <f t="shared" si="4"/>
        <v>10</v>
      </c>
      <c r="M20" s="29">
        <f t="shared" si="4"/>
        <v>10</v>
      </c>
      <c r="R20" s="1"/>
    </row>
    <row r="21" spans="1:18" ht="20.25" x14ac:dyDescent="0.3">
      <c r="A21" s="38" t="s">
        <v>33</v>
      </c>
      <c r="B21" s="27" t="s">
        <v>29</v>
      </c>
      <c r="C21" s="28">
        <v>1.929</v>
      </c>
      <c r="D21" s="29">
        <v>0</v>
      </c>
      <c r="E21" s="29">
        <f>1*C21</f>
        <v>1.929</v>
      </c>
      <c r="F21" s="29">
        <f>2*C21</f>
        <v>3.8580000000000001</v>
      </c>
      <c r="G21" s="29">
        <f>3*C21</f>
        <v>5.7869999999999999</v>
      </c>
      <c r="H21" s="29">
        <f>4*C21</f>
        <v>7.7160000000000002</v>
      </c>
      <c r="I21" s="29">
        <f>5*C21</f>
        <v>9.6449999999999996</v>
      </c>
      <c r="J21" s="29">
        <f>8*C21</f>
        <v>15.432</v>
      </c>
      <c r="K21" s="29">
        <f>10*C21</f>
        <v>19.29</v>
      </c>
      <c r="L21" s="29">
        <f>15*C21</f>
        <v>28.935000000000002</v>
      </c>
      <c r="M21" s="29">
        <f>20*C21</f>
        <v>38.58</v>
      </c>
    </row>
    <row r="22" spans="1:18" ht="20.25" x14ac:dyDescent="0.3">
      <c r="A22" s="39" t="s">
        <v>34</v>
      </c>
      <c r="B22" s="27" t="s">
        <v>30</v>
      </c>
      <c r="C22" s="30">
        <v>10.433</v>
      </c>
      <c r="D22" s="29">
        <f>$C22*0</f>
        <v>0</v>
      </c>
      <c r="E22" s="29">
        <f>$C22*1</f>
        <v>10.433</v>
      </c>
      <c r="F22" s="29">
        <f>$C22*2</f>
        <v>20.866</v>
      </c>
      <c r="G22" s="29">
        <f>$C22*3</f>
        <v>31.298999999999999</v>
      </c>
      <c r="H22" s="29">
        <f>$C22*4</f>
        <v>41.731999999999999</v>
      </c>
      <c r="I22" s="29">
        <f>$C22*5</f>
        <v>52.164999999999999</v>
      </c>
      <c r="J22" s="29">
        <f>$C22*8</f>
        <v>83.463999999999999</v>
      </c>
      <c r="K22" s="29">
        <f>$C22*10</f>
        <v>104.33</v>
      </c>
      <c r="L22" s="29">
        <f>$C22*15</f>
        <v>156.495</v>
      </c>
      <c r="M22" s="29">
        <f>$C22*20</f>
        <v>208.66</v>
      </c>
    </row>
    <row r="23" spans="1:18" ht="24" thickBot="1" x14ac:dyDescent="0.4">
      <c r="A23" s="39" t="s">
        <v>35</v>
      </c>
      <c r="B23" s="31" t="s">
        <v>25</v>
      </c>
      <c r="C23" s="32">
        <f t="shared" ref="C23:M23" si="5">SUM(C20:C22)</f>
        <v>12.362</v>
      </c>
      <c r="D23" s="33">
        <f t="shared" si="5"/>
        <v>10</v>
      </c>
      <c r="E23" s="33">
        <f t="shared" si="5"/>
        <v>22.362000000000002</v>
      </c>
      <c r="F23" s="33">
        <f t="shared" si="5"/>
        <v>34.724000000000004</v>
      </c>
      <c r="G23" s="33">
        <f t="shared" si="5"/>
        <v>47.085999999999999</v>
      </c>
      <c r="H23" s="33">
        <f t="shared" si="5"/>
        <v>59.448</v>
      </c>
      <c r="I23" s="33">
        <f t="shared" si="5"/>
        <v>71.81</v>
      </c>
      <c r="J23" s="33">
        <f t="shared" si="5"/>
        <v>108.896</v>
      </c>
      <c r="K23" s="33">
        <f t="shared" si="5"/>
        <v>133.62</v>
      </c>
      <c r="L23" s="33">
        <f t="shared" si="5"/>
        <v>195.43</v>
      </c>
      <c r="M23" s="33">
        <f t="shared" si="5"/>
        <v>257.24</v>
      </c>
    </row>
    <row r="24" spans="1:18" ht="15" thickTop="1" x14ac:dyDescent="0.2">
      <c r="A24" s="9"/>
      <c r="B24" s="11"/>
      <c r="C24" s="14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8" ht="20.25" x14ac:dyDescent="0.3">
      <c r="A25" s="38" t="s">
        <v>36</v>
      </c>
      <c r="B25" s="27" t="s">
        <v>37</v>
      </c>
      <c r="C25" s="28">
        <v>0</v>
      </c>
      <c r="D25" s="29">
        <v>11.25</v>
      </c>
      <c r="E25" s="29">
        <f t="shared" ref="E25:M25" si="6">D25</f>
        <v>11.25</v>
      </c>
      <c r="F25" s="29">
        <f t="shared" si="6"/>
        <v>11.25</v>
      </c>
      <c r="G25" s="29">
        <f t="shared" si="6"/>
        <v>11.25</v>
      </c>
      <c r="H25" s="29">
        <f t="shared" si="6"/>
        <v>11.25</v>
      </c>
      <c r="I25" s="29">
        <f t="shared" si="6"/>
        <v>11.25</v>
      </c>
      <c r="J25" s="29">
        <f t="shared" si="6"/>
        <v>11.25</v>
      </c>
      <c r="K25" s="29">
        <f t="shared" si="6"/>
        <v>11.25</v>
      </c>
      <c r="L25" s="29">
        <f t="shared" si="6"/>
        <v>11.25</v>
      </c>
      <c r="M25" s="29">
        <f t="shared" si="6"/>
        <v>11.25</v>
      </c>
    </row>
    <row r="26" spans="1:18" ht="20.25" x14ac:dyDescent="0.3">
      <c r="A26" s="38" t="s">
        <v>38</v>
      </c>
      <c r="B26" s="27" t="s">
        <v>39</v>
      </c>
      <c r="C26" s="28">
        <v>1.2432000000000001</v>
      </c>
      <c r="D26" s="29">
        <v>0</v>
      </c>
      <c r="E26" s="29">
        <f>1*C26</f>
        <v>1.2432000000000001</v>
      </c>
      <c r="F26" s="29">
        <f>2*C26</f>
        <v>2.4864000000000002</v>
      </c>
      <c r="G26" s="29">
        <f>3*C26</f>
        <v>3.7296000000000005</v>
      </c>
      <c r="H26" s="29">
        <f>4*C26</f>
        <v>4.9728000000000003</v>
      </c>
      <c r="I26" s="29">
        <f>5*C26</f>
        <v>6.2160000000000002</v>
      </c>
      <c r="J26" s="29">
        <f>8*C26</f>
        <v>9.9456000000000007</v>
      </c>
      <c r="K26" s="29">
        <f>10*C26</f>
        <v>12.432</v>
      </c>
      <c r="L26" s="29">
        <f>15*C26</f>
        <v>18.648</v>
      </c>
      <c r="M26" s="29">
        <f>20*C26</f>
        <v>24.864000000000001</v>
      </c>
    </row>
    <row r="27" spans="1:18" ht="20.25" x14ac:dyDescent="0.3">
      <c r="A27" s="39" t="s">
        <v>34</v>
      </c>
      <c r="B27" s="27" t="s">
        <v>24</v>
      </c>
      <c r="C27" s="30">
        <v>6.9225000000000003</v>
      </c>
      <c r="D27" s="29">
        <f>$C27*0</f>
        <v>0</v>
      </c>
      <c r="E27" s="29">
        <f>$C27*1</f>
        <v>6.9225000000000003</v>
      </c>
      <c r="F27" s="29">
        <f>$C27*2</f>
        <v>13.845000000000001</v>
      </c>
      <c r="G27" s="29">
        <f>$C27*3</f>
        <v>20.767500000000002</v>
      </c>
      <c r="H27" s="29">
        <f>$C27*4</f>
        <v>27.69</v>
      </c>
      <c r="I27" s="29">
        <f>$C27*5</f>
        <v>34.612500000000004</v>
      </c>
      <c r="J27" s="29">
        <f>$C27*8</f>
        <v>55.38</v>
      </c>
      <c r="K27" s="29">
        <f>$C27*10</f>
        <v>69.225000000000009</v>
      </c>
      <c r="L27" s="29">
        <f>$C27*15</f>
        <v>103.83750000000001</v>
      </c>
      <c r="M27" s="29">
        <f>$C27*20</f>
        <v>138.45000000000002</v>
      </c>
    </row>
    <row r="28" spans="1:18" ht="24" thickBot="1" x14ac:dyDescent="0.4">
      <c r="A28" s="39" t="s">
        <v>40</v>
      </c>
      <c r="B28" s="31" t="s">
        <v>25</v>
      </c>
      <c r="C28" s="32">
        <f t="shared" ref="C28:M28" si="7">SUM(C25:C27)</f>
        <v>8.1657000000000011</v>
      </c>
      <c r="D28" s="33">
        <f t="shared" si="7"/>
        <v>11.25</v>
      </c>
      <c r="E28" s="33">
        <f t="shared" si="7"/>
        <v>19.415700000000001</v>
      </c>
      <c r="F28" s="33">
        <f t="shared" si="7"/>
        <v>27.581400000000002</v>
      </c>
      <c r="G28" s="33">
        <f t="shared" si="7"/>
        <v>35.747100000000003</v>
      </c>
      <c r="H28" s="33">
        <f t="shared" si="7"/>
        <v>43.912800000000004</v>
      </c>
      <c r="I28" s="33">
        <f t="shared" si="7"/>
        <v>52.078500000000005</v>
      </c>
      <c r="J28" s="33">
        <f t="shared" si="7"/>
        <v>76.575600000000009</v>
      </c>
      <c r="K28" s="33">
        <f t="shared" si="7"/>
        <v>92.907000000000011</v>
      </c>
      <c r="L28" s="33">
        <f t="shared" si="7"/>
        <v>133.7355</v>
      </c>
      <c r="M28" s="33">
        <f t="shared" si="7"/>
        <v>174.56400000000002</v>
      </c>
    </row>
    <row r="29" spans="1:18" ht="15" thickTop="1" x14ac:dyDescent="0.2">
      <c r="A29" s="9"/>
      <c r="B29" s="11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8" ht="20.25" x14ac:dyDescent="0.3">
      <c r="A30" s="38" t="s">
        <v>41</v>
      </c>
      <c r="B30" s="27" t="s">
        <v>42</v>
      </c>
      <c r="C30" s="28">
        <v>0</v>
      </c>
      <c r="D30" s="29">
        <v>8.08</v>
      </c>
      <c r="E30" s="29">
        <f t="shared" ref="E30:M30" si="8">D30</f>
        <v>8.08</v>
      </c>
      <c r="F30" s="29">
        <f t="shared" si="8"/>
        <v>8.08</v>
      </c>
      <c r="G30" s="29">
        <f t="shared" si="8"/>
        <v>8.08</v>
      </c>
      <c r="H30" s="29">
        <f t="shared" si="8"/>
        <v>8.08</v>
      </c>
      <c r="I30" s="29">
        <f t="shared" si="8"/>
        <v>8.08</v>
      </c>
      <c r="J30" s="29">
        <f t="shared" si="8"/>
        <v>8.08</v>
      </c>
      <c r="K30" s="29">
        <f t="shared" si="8"/>
        <v>8.08</v>
      </c>
      <c r="L30" s="29">
        <f t="shared" si="8"/>
        <v>8.08</v>
      </c>
      <c r="M30" s="29">
        <f t="shared" si="8"/>
        <v>8.08</v>
      </c>
    </row>
    <row r="31" spans="1:18" ht="20.25" x14ac:dyDescent="0.3">
      <c r="A31" s="38" t="s">
        <v>76</v>
      </c>
      <c r="B31" s="27" t="s">
        <v>44</v>
      </c>
      <c r="C31" s="28">
        <v>3.1949999999999998</v>
      </c>
      <c r="D31" s="29">
        <v>0</v>
      </c>
      <c r="E31" s="29">
        <f>1*C31</f>
        <v>3.1949999999999998</v>
      </c>
      <c r="F31" s="29">
        <f>2*C31</f>
        <v>6.39</v>
      </c>
      <c r="G31" s="29">
        <f>3*C31</f>
        <v>9.5849999999999991</v>
      </c>
      <c r="H31" s="29">
        <f>4*C31</f>
        <v>12.78</v>
      </c>
      <c r="I31" s="29">
        <f>5*C31</f>
        <v>15.975</v>
      </c>
      <c r="J31" s="29">
        <f>8*C31</f>
        <v>25.56</v>
      </c>
      <c r="K31" s="29">
        <f>10*C31</f>
        <v>31.95</v>
      </c>
      <c r="L31" s="29">
        <f>15*3.062</f>
        <v>45.93</v>
      </c>
      <c r="M31" s="29">
        <f>20*3.062</f>
        <v>61.239999999999995</v>
      </c>
    </row>
    <row r="32" spans="1:18" ht="20.25" x14ac:dyDescent="0.3">
      <c r="A32" s="39" t="s">
        <v>45</v>
      </c>
      <c r="B32" s="27" t="s">
        <v>24</v>
      </c>
      <c r="C32" s="30">
        <v>5.2359</v>
      </c>
      <c r="D32" s="29">
        <f>$C32*0</f>
        <v>0</v>
      </c>
      <c r="E32" s="29">
        <f>$C32*1</f>
        <v>5.2359</v>
      </c>
      <c r="F32" s="29">
        <f>$C32*2</f>
        <v>10.4718</v>
      </c>
      <c r="G32" s="29">
        <f>$C32*3</f>
        <v>15.707699999999999</v>
      </c>
      <c r="H32" s="29">
        <f>$C32*4</f>
        <v>20.9436</v>
      </c>
      <c r="I32" s="29">
        <f>$C32*5</f>
        <v>26.179500000000001</v>
      </c>
      <c r="J32" s="29">
        <f>$C32*8</f>
        <v>41.8872</v>
      </c>
      <c r="K32" s="29">
        <f>$C32*10</f>
        <v>52.359000000000002</v>
      </c>
      <c r="L32" s="29">
        <f>$C32*15</f>
        <v>78.538499999999999</v>
      </c>
      <c r="M32" s="29">
        <f>$C32*20</f>
        <v>104.718</v>
      </c>
    </row>
    <row r="33" spans="1:13" ht="24" thickBot="1" x14ac:dyDescent="0.4">
      <c r="A33" s="39"/>
      <c r="B33" s="31" t="s">
        <v>25</v>
      </c>
      <c r="C33" s="32">
        <f t="shared" ref="C33:M33" si="9">SUM(C30:C32)</f>
        <v>8.4308999999999994</v>
      </c>
      <c r="D33" s="33">
        <f t="shared" si="9"/>
        <v>8.08</v>
      </c>
      <c r="E33" s="33">
        <f t="shared" si="9"/>
        <v>16.510899999999999</v>
      </c>
      <c r="F33" s="33">
        <f t="shared" si="9"/>
        <v>24.941800000000001</v>
      </c>
      <c r="G33" s="33">
        <f t="shared" si="9"/>
        <v>33.372699999999995</v>
      </c>
      <c r="H33" s="33">
        <f t="shared" si="9"/>
        <v>41.803600000000003</v>
      </c>
      <c r="I33" s="33">
        <f t="shared" si="9"/>
        <v>50.234499999999997</v>
      </c>
      <c r="J33" s="33">
        <f t="shared" si="9"/>
        <v>75.527199999999993</v>
      </c>
      <c r="K33" s="33">
        <f t="shared" si="9"/>
        <v>92.38900000000001</v>
      </c>
      <c r="L33" s="33">
        <f t="shared" si="9"/>
        <v>132.54849999999999</v>
      </c>
      <c r="M33" s="33">
        <f t="shared" si="9"/>
        <v>174.03800000000001</v>
      </c>
    </row>
    <row r="34" spans="1:13" ht="15" thickTop="1" x14ac:dyDescent="0.2">
      <c r="A34" s="9"/>
      <c r="B34" s="11"/>
      <c r="C34" s="12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20.25" x14ac:dyDescent="0.3">
      <c r="A35" s="38" t="s">
        <v>46</v>
      </c>
      <c r="B35" s="27" t="s">
        <v>47</v>
      </c>
      <c r="C35" s="28">
        <v>0</v>
      </c>
      <c r="D35" s="29">
        <v>11</v>
      </c>
      <c r="E35" s="29">
        <f t="shared" ref="E35:M35" si="10">D35</f>
        <v>11</v>
      </c>
      <c r="F35" s="29">
        <f t="shared" si="10"/>
        <v>11</v>
      </c>
      <c r="G35" s="29">
        <f t="shared" si="10"/>
        <v>11</v>
      </c>
      <c r="H35" s="29">
        <f t="shared" si="10"/>
        <v>11</v>
      </c>
      <c r="I35" s="29">
        <f t="shared" si="10"/>
        <v>11</v>
      </c>
      <c r="J35" s="29">
        <f t="shared" si="10"/>
        <v>11</v>
      </c>
      <c r="K35" s="29">
        <f t="shared" si="10"/>
        <v>11</v>
      </c>
      <c r="L35" s="29">
        <f t="shared" si="10"/>
        <v>11</v>
      </c>
      <c r="M35" s="29">
        <f t="shared" si="10"/>
        <v>11</v>
      </c>
    </row>
    <row r="36" spans="1:13" ht="20.25" x14ac:dyDescent="0.3">
      <c r="A36" s="38" t="s">
        <v>48</v>
      </c>
      <c r="B36" s="27" t="s">
        <v>44</v>
      </c>
      <c r="C36" s="28">
        <v>2.1812999999999998</v>
      </c>
      <c r="D36" s="29">
        <v>0</v>
      </c>
      <c r="E36" s="29">
        <f>1*C36</f>
        <v>2.1812999999999998</v>
      </c>
      <c r="F36" s="29">
        <f>2*E36</f>
        <v>4.3625999999999996</v>
      </c>
      <c r="G36" s="29">
        <f>3*E36</f>
        <v>6.5438999999999989</v>
      </c>
      <c r="H36" s="29">
        <f>4*E36</f>
        <v>8.7251999999999992</v>
      </c>
      <c r="I36" s="29">
        <f>5*E36</f>
        <v>10.906499999999999</v>
      </c>
      <c r="J36" s="29">
        <f>8*E36</f>
        <v>17.450399999999998</v>
      </c>
      <c r="K36" s="29">
        <f>10*E36</f>
        <v>21.812999999999999</v>
      </c>
      <c r="L36" s="29">
        <f>15*E36</f>
        <v>32.719499999999996</v>
      </c>
      <c r="M36" s="29">
        <f>20*E36</f>
        <v>43.625999999999998</v>
      </c>
    </row>
    <row r="37" spans="1:13" ht="20.25" x14ac:dyDescent="0.3">
      <c r="A37" s="39" t="s">
        <v>49</v>
      </c>
      <c r="B37" s="27" t="s">
        <v>30</v>
      </c>
      <c r="C37" s="30">
        <v>5.2504999999999997</v>
      </c>
      <c r="D37" s="29">
        <f>$C37*0</f>
        <v>0</v>
      </c>
      <c r="E37" s="29">
        <f>$C37*1</f>
        <v>5.2504999999999997</v>
      </c>
      <c r="F37" s="29">
        <f>$C37*2</f>
        <v>10.500999999999999</v>
      </c>
      <c r="G37" s="29">
        <f>$C37*3</f>
        <v>15.7515</v>
      </c>
      <c r="H37" s="29">
        <f>$C37*4</f>
        <v>21.001999999999999</v>
      </c>
      <c r="I37" s="29">
        <f>$C37*5</f>
        <v>26.252499999999998</v>
      </c>
      <c r="J37" s="29">
        <f>$C37*8</f>
        <v>42.003999999999998</v>
      </c>
      <c r="K37" s="29">
        <f>$C37*10</f>
        <v>52.504999999999995</v>
      </c>
      <c r="L37" s="29">
        <f>$C37*15</f>
        <v>78.757499999999993</v>
      </c>
      <c r="M37" s="29">
        <f>$C37*20</f>
        <v>105.00999999999999</v>
      </c>
    </row>
    <row r="38" spans="1:13" ht="24" thickBot="1" x14ac:dyDescent="0.4">
      <c r="A38" s="39"/>
      <c r="B38" s="31" t="s">
        <v>25</v>
      </c>
      <c r="C38" s="32">
        <f t="shared" ref="C38:M38" si="11">SUM(C35:C37)</f>
        <v>7.4317999999999991</v>
      </c>
      <c r="D38" s="33">
        <f t="shared" si="11"/>
        <v>11</v>
      </c>
      <c r="E38" s="33">
        <f t="shared" si="11"/>
        <v>18.431799999999999</v>
      </c>
      <c r="F38" s="33">
        <f t="shared" si="11"/>
        <v>25.863599999999998</v>
      </c>
      <c r="G38" s="33">
        <f t="shared" si="11"/>
        <v>33.295400000000001</v>
      </c>
      <c r="H38" s="33">
        <f t="shared" si="11"/>
        <v>40.727199999999996</v>
      </c>
      <c r="I38" s="33">
        <f t="shared" si="11"/>
        <v>48.158999999999999</v>
      </c>
      <c r="J38" s="33">
        <f t="shared" si="11"/>
        <v>70.454399999999993</v>
      </c>
      <c r="K38" s="33">
        <f t="shared" si="11"/>
        <v>85.317999999999998</v>
      </c>
      <c r="L38" s="33">
        <f t="shared" si="11"/>
        <v>122.47699999999999</v>
      </c>
      <c r="M38" s="33">
        <f t="shared" si="11"/>
        <v>159.636</v>
      </c>
    </row>
    <row r="39" spans="1:13" ht="15" thickTop="1" x14ac:dyDescent="0.2">
      <c r="A39" s="9"/>
      <c r="B39" s="11"/>
      <c r="C39" s="14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20.25" x14ac:dyDescent="0.3">
      <c r="A40" s="38" t="s">
        <v>50</v>
      </c>
      <c r="B40" s="27" t="s">
        <v>51</v>
      </c>
      <c r="C40" s="28">
        <v>0</v>
      </c>
      <c r="D40" s="29">
        <v>14.94</v>
      </c>
      <c r="E40" s="29">
        <f t="shared" ref="E40:M40" si="12">D40</f>
        <v>14.94</v>
      </c>
      <c r="F40" s="29">
        <f t="shared" si="12"/>
        <v>14.94</v>
      </c>
      <c r="G40" s="29">
        <f t="shared" si="12"/>
        <v>14.94</v>
      </c>
      <c r="H40" s="29">
        <f t="shared" si="12"/>
        <v>14.94</v>
      </c>
      <c r="I40" s="29">
        <f t="shared" si="12"/>
        <v>14.94</v>
      </c>
      <c r="J40" s="29">
        <f t="shared" si="12"/>
        <v>14.94</v>
      </c>
      <c r="K40" s="29">
        <f t="shared" si="12"/>
        <v>14.94</v>
      </c>
      <c r="L40" s="29">
        <f t="shared" si="12"/>
        <v>14.94</v>
      </c>
      <c r="M40" s="29">
        <f t="shared" si="12"/>
        <v>14.94</v>
      </c>
    </row>
    <row r="41" spans="1:13" ht="20.25" x14ac:dyDescent="0.3">
      <c r="A41" s="38" t="s">
        <v>52</v>
      </c>
      <c r="B41" s="27" t="s">
        <v>53</v>
      </c>
      <c r="C41" s="28">
        <v>0</v>
      </c>
      <c r="D41" s="29">
        <v>0</v>
      </c>
      <c r="E41" s="29">
        <v>0</v>
      </c>
      <c r="F41" s="29">
        <v>2.15</v>
      </c>
      <c r="G41" s="29">
        <v>4.05</v>
      </c>
      <c r="H41" s="29">
        <v>5.95</v>
      </c>
      <c r="I41" s="29">
        <v>7.65</v>
      </c>
      <c r="J41" s="29">
        <v>12.65</v>
      </c>
      <c r="K41" s="29">
        <v>15.85</v>
      </c>
      <c r="L41" s="29">
        <v>23.85</v>
      </c>
      <c r="M41" s="29">
        <v>31.85</v>
      </c>
    </row>
    <row r="42" spans="1:13" ht="20.25" x14ac:dyDescent="0.3">
      <c r="A42" s="39" t="s">
        <v>54</v>
      </c>
      <c r="B42" s="27" t="s">
        <v>30</v>
      </c>
      <c r="C42" s="30">
        <v>5.4638</v>
      </c>
      <c r="D42" s="29">
        <f>$C42*0</f>
        <v>0</v>
      </c>
      <c r="E42" s="29">
        <f>$C42*1</f>
        <v>5.4638</v>
      </c>
      <c r="F42" s="29">
        <f>$C42*2</f>
        <v>10.9276</v>
      </c>
      <c r="G42" s="29">
        <f>$C42*3</f>
        <v>16.391400000000001</v>
      </c>
      <c r="H42" s="29">
        <f>$C42*4</f>
        <v>21.8552</v>
      </c>
      <c r="I42" s="29">
        <f>$C42*5</f>
        <v>27.318999999999999</v>
      </c>
      <c r="J42" s="29">
        <f>$C42*8</f>
        <v>43.7104</v>
      </c>
      <c r="K42" s="29">
        <f>$C42*10</f>
        <v>54.637999999999998</v>
      </c>
      <c r="L42" s="29">
        <f>$C42*15</f>
        <v>81.956999999999994</v>
      </c>
      <c r="M42" s="29">
        <f>$C42*20</f>
        <v>109.276</v>
      </c>
    </row>
    <row r="43" spans="1:13" ht="24" thickBot="1" x14ac:dyDescent="0.4">
      <c r="A43" s="39"/>
      <c r="B43" s="34" t="s">
        <v>25</v>
      </c>
      <c r="C43" s="32">
        <f>SUM(C40:C42)</f>
        <v>5.4638</v>
      </c>
      <c r="D43" s="33">
        <f t="shared" ref="D43:M43" si="13">SUM(D40:D42)</f>
        <v>14.94</v>
      </c>
      <c r="E43" s="33">
        <f t="shared" si="13"/>
        <v>20.4038</v>
      </c>
      <c r="F43" s="33">
        <f t="shared" si="13"/>
        <v>28.017600000000002</v>
      </c>
      <c r="G43" s="33">
        <f t="shared" si="13"/>
        <v>35.381399999999999</v>
      </c>
      <c r="H43" s="33">
        <f t="shared" si="13"/>
        <v>42.745199999999997</v>
      </c>
      <c r="I43" s="33">
        <f t="shared" si="13"/>
        <v>49.908999999999999</v>
      </c>
      <c r="J43" s="33">
        <f t="shared" si="13"/>
        <v>71.300399999999996</v>
      </c>
      <c r="K43" s="33">
        <f t="shared" si="13"/>
        <v>85.427999999999997</v>
      </c>
      <c r="L43" s="33">
        <f t="shared" si="13"/>
        <v>120.74699999999999</v>
      </c>
      <c r="M43" s="33">
        <f t="shared" si="13"/>
        <v>156.066</v>
      </c>
    </row>
    <row r="44" spans="1:13" ht="15" thickTop="1" x14ac:dyDescent="0.2">
      <c r="A44" s="9"/>
      <c r="B44" s="11"/>
      <c r="C44" s="12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20.25" x14ac:dyDescent="0.3">
      <c r="A45" s="38" t="s">
        <v>55</v>
      </c>
      <c r="B45" s="27" t="s">
        <v>56</v>
      </c>
      <c r="C45" s="28">
        <v>0</v>
      </c>
      <c r="D45" s="29">
        <v>12.84</v>
      </c>
      <c r="E45" s="29">
        <f t="shared" ref="E45:M45" si="14">D45</f>
        <v>12.84</v>
      </c>
      <c r="F45" s="29">
        <f t="shared" si="14"/>
        <v>12.84</v>
      </c>
      <c r="G45" s="29">
        <f t="shared" si="14"/>
        <v>12.84</v>
      </c>
      <c r="H45" s="29">
        <f t="shared" si="14"/>
        <v>12.84</v>
      </c>
      <c r="I45" s="29">
        <f t="shared" si="14"/>
        <v>12.84</v>
      </c>
      <c r="J45" s="29">
        <f t="shared" si="14"/>
        <v>12.84</v>
      </c>
      <c r="K45" s="29">
        <f t="shared" si="14"/>
        <v>12.84</v>
      </c>
      <c r="L45" s="29">
        <f t="shared" si="14"/>
        <v>12.84</v>
      </c>
      <c r="M45" s="29">
        <f t="shared" si="14"/>
        <v>12.84</v>
      </c>
    </row>
    <row r="46" spans="1:13" ht="20.25" x14ac:dyDescent="0.3">
      <c r="A46" s="38" t="s">
        <v>57</v>
      </c>
      <c r="B46" s="27" t="s">
        <v>44</v>
      </c>
      <c r="C46" s="28">
        <v>1.4379999999999999</v>
      </c>
      <c r="D46" s="29">
        <v>0</v>
      </c>
      <c r="E46" s="29">
        <f>1*C46</f>
        <v>1.4379999999999999</v>
      </c>
      <c r="F46" s="29">
        <f>2*C46</f>
        <v>2.8759999999999999</v>
      </c>
      <c r="G46" s="29">
        <f>3*C46</f>
        <v>4.3140000000000001</v>
      </c>
      <c r="H46" s="29">
        <f>4*C46</f>
        <v>5.7519999999999998</v>
      </c>
      <c r="I46" s="29">
        <f>5*C46</f>
        <v>7.1899999999999995</v>
      </c>
      <c r="J46" s="29">
        <f>8*C46</f>
        <v>11.504</v>
      </c>
      <c r="K46" s="29">
        <f>10*C46</f>
        <v>14.379999999999999</v>
      </c>
      <c r="L46" s="29">
        <f>15*C46</f>
        <v>21.57</v>
      </c>
      <c r="M46" s="29">
        <f>20*C46</f>
        <v>28.759999999999998</v>
      </c>
    </row>
    <row r="47" spans="1:13" ht="20.25" x14ac:dyDescent="0.3">
      <c r="A47" s="40" t="s">
        <v>58</v>
      </c>
      <c r="B47" s="27" t="s">
        <v>30</v>
      </c>
      <c r="C47" s="30">
        <v>4.6577000000000002</v>
      </c>
      <c r="D47" s="29">
        <f>$C47*0</f>
        <v>0</v>
      </c>
      <c r="E47" s="29">
        <f>$C47*1</f>
        <v>4.6577000000000002</v>
      </c>
      <c r="F47" s="29">
        <f>$C47*2</f>
        <v>9.3154000000000003</v>
      </c>
      <c r="G47" s="29">
        <f>$C47*3</f>
        <v>13.973100000000001</v>
      </c>
      <c r="H47" s="29">
        <f>$C47*4</f>
        <v>18.630800000000001</v>
      </c>
      <c r="I47" s="29">
        <f>$C47*5</f>
        <v>23.288499999999999</v>
      </c>
      <c r="J47" s="29">
        <f>$C47*8</f>
        <v>37.261600000000001</v>
      </c>
      <c r="K47" s="29">
        <f>$C47*10</f>
        <v>46.576999999999998</v>
      </c>
      <c r="L47" s="29">
        <f>$C47*15</f>
        <v>69.865499999999997</v>
      </c>
      <c r="M47" s="29">
        <f>$C47*20</f>
        <v>93.153999999999996</v>
      </c>
    </row>
    <row r="48" spans="1:13" ht="24" thickBot="1" x14ac:dyDescent="0.4">
      <c r="A48" s="39"/>
      <c r="B48" s="31" t="s">
        <v>25</v>
      </c>
      <c r="C48" s="32">
        <f t="shared" ref="C48:M48" si="15">SUM(C45:C47)</f>
        <v>6.0956999999999999</v>
      </c>
      <c r="D48" s="33">
        <f t="shared" si="15"/>
        <v>12.84</v>
      </c>
      <c r="E48" s="33">
        <f t="shared" si="15"/>
        <v>18.935700000000001</v>
      </c>
      <c r="F48" s="33">
        <f t="shared" si="15"/>
        <v>25.031399999999998</v>
      </c>
      <c r="G48" s="33">
        <f t="shared" si="15"/>
        <v>31.127099999999999</v>
      </c>
      <c r="H48" s="33">
        <f t="shared" si="15"/>
        <v>37.222799999999999</v>
      </c>
      <c r="I48" s="33">
        <f t="shared" si="15"/>
        <v>43.3185</v>
      </c>
      <c r="J48" s="33">
        <f t="shared" si="15"/>
        <v>61.605600000000003</v>
      </c>
      <c r="K48" s="33">
        <f t="shared" si="15"/>
        <v>73.796999999999997</v>
      </c>
      <c r="L48" s="33">
        <f t="shared" si="15"/>
        <v>104.27549999999999</v>
      </c>
      <c r="M48" s="33">
        <f t="shared" si="15"/>
        <v>134.75399999999999</v>
      </c>
    </row>
    <row r="49" spans="1:13" ht="15" thickTop="1" x14ac:dyDescent="0.2">
      <c r="A49" s="9"/>
      <c r="B49" s="11"/>
      <c r="C49" s="12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20.25" x14ac:dyDescent="0.3">
      <c r="A50" s="38" t="s">
        <v>59</v>
      </c>
      <c r="B50" s="27" t="s">
        <v>60</v>
      </c>
      <c r="C50" s="28">
        <v>0</v>
      </c>
      <c r="D50" s="29">
        <v>9.76</v>
      </c>
      <c r="E50" s="29">
        <f t="shared" ref="E50:M50" si="16">D50</f>
        <v>9.76</v>
      </c>
      <c r="F50" s="29">
        <f t="shared" si="16"/>
        <v>9.76</v>
      </c>
      <c r="G50" s="29">
        <f t="shared" si="16"/>
        <v>9.76</v>
      </c>
      <c r="H50" s="29">
        <f t="shared" si="16"/>
        <v>9.76</v>
      </c>
      <c r="I50" s="29">
        <f t="shared" si="16"/>
        <v>9.76</v>
      </c>
      <c r="J50" s="29">
        <f t="shared" si="16"/>
        <v>9.76</v>
      </c>
      <c r="K50" s="29">
        <f t="shared" si="16"/>
        <v>9.76</v>
      </c>
      <c r="L50" s="29">
        <f t="shared" si="16"/>
        <v>9.76</v>
      </c>
      <c r="M50" s="29">
        <f t="shared" si="16"/>
        <v>9.76</v>
      </c>
    </row>
    <row r="51" spans="1:13" ht="20.25" x14ac:dyDescent="0.3">
      <c r="A51" s="38" t="s">
        <v>61</v>
      </c>
      <c r="B51" s="27" t="s">
        <v>44</v>
      </c>
      <c r="C51" s="28">
        <v>1.5964</v>
      </c>
      <c r="D51" s="29">
        <v>0</v>
      </c>
      <c r="E51" s="29">
        <f>C51</f>
        <v>1.5964</v>
      </c>
      <c r="F51" s="29">
        <f>2*C51</f>
        <v>3.1928000000000001</v>
      </c>
      <c r="G51" s="29">
        <f>3*C51</f>
        <v>4.7892000000000001</v>
      </c>
      <c r="H51" s="29">
        <f>4*C51</f>
        <v>6.3856000000000002</v>
      </c>
      <c r="I51" s="29">
        <f>5*C51</f>
        <v>7.9820000000000002</v>
      </c>
      <c r="J51" s="29">
        <f>8*C51</f>
        <v>12.7712</v>
      </c>
      <c r="K51" s="29">
        <f>10*C51</f>
        <v>15.964</v>
      </c>
      <c r="L51" s="29">
        <f>15*C51</f>
        <v>23.946000000000002</v>
      </c>
      <c r="M51" s="29">
        <f>20*C51</f>
        <v>31.928000000000001</v>
      </c>
    </row>
    <row r="52" spans="1:13" ht="20.25" x14ac:dyDescent="0.3">
      <c r="A52" s="39" t="s">
        <v>62</v>
      </c>
      <c r="B52" s="27" t="s">
        <v>63</v>
      </c>
      <c r="C52" s="28">
        <v>0</v>
      </c>
      <c r="D52" s="29">
        <v>0.54</v>
      </c>
      <c r="E52" s="29">
        <f t="shared" ref="E52:M52" si="17">D52</f>
        <v>0.54</v>
      </c>
      <c r="F52" s="29">
        <f t="shared" si="17"/>
        <v>0.54</v>
      </c>
      <c r="G52" s="29">
        <f t="shared" si="17"/>
        <v>0.54</v>
      </c>
      <c r="H52" s="29">
        <f t="shared" si="17"/>
        <v>0.54</v>
      </c>
      <c r="I52" s="29">
        <f t="shared" si="17"/>
        <v>0.54</v>
      </c>
      <c r="J52" s="29">
        <f t="shared" si="17"/>
        <v>0.54</v>
      </c>
      <c r="K52" s="29">
        <f t="shared" si="17"/>
        <v>0.54</v>
      </c>
      <c r="L52" s="29">
        <f t="shared" si="17"/>
        <v>0.54</v>
      </c>
      <c r="M52" s="29">
        <f t="shared" si="17"/>
        <v>0.54</v>
      </c>
    </row>
    <row r="53" spans="1:13" ht="20.25" x14ac:dyDescent="0.3">
      <c r="A53" s="39"/>
      <c r="B53" s="27" t="s">
        <v>30</v>
      </c>
      <c r="C53" s="30">
        <v>6.1882000000000001</v>
      </c>
      <c r="D53" s="29">
        <f>$C53*0</f>
        <v>0</v>
      </c>
      <c r="E53" s="29">
        <f>$C53*1</f>
        <v>6.1882000000000001</v>
      </c>
      <c r="F53" s="29">
        <f>$C53*2</f>
        <v>12.3764</v>
      </c>
      <c r="G53" s="29">
        <f>$C53*3</f>
        <v>18.564599999999999</v>
      </c>
      <c r="H53" s="29">
        <f>$C53*4</f>
        <v>24.752800000000001</v>
      </c>
      <c r="I53" s="29">
        <f>$C53*5</f>
        <v>30.941000000000003</v>
      </c>
      <c r="J53" s="29">
        <f>$C53*8</f>
        <v>49.505600000000001</v>
      </c>
      <c r="K53" s="29">
        <f>$C53*10</f>
        <v>61.882000000000005</v>
      </c>
      <c r="L53" s="29">
        <f>$C53*15</f>
        <v>92.823000000000008</v>
      </c>
      <c r="M53" s="29">
        <f>$C53*20</f>
        <v>123.76400000000001</v>
      </c>
    </row>
    <row r="54" spans="1:13" ht="24" thickBot="1" x14ac:dyDescent="0.4">
      <c r="A54" s="39"/>
      <c r="B54" s="31" t="s">
        <v>25</v>
      </c>
      <c r="C54" s="32">
        <f t="shared" ref="C54:M54" si="18">SUM(C50:C53)</f>
        <v>7.7846000000000002</v>
      </c>
      <c r="D54" s="33">
        <f t="shared" si="18"/>
        <v>10.3</v>
      </c>
      <c r="E54" s="33">
        <f t="shared" si="18"/>
        <v>18.084600000000002</v>
      </c>
      <c r="F54" s="33">
        <f t="shared" si="18"/>
        <v>25.869199999999999</v>
      </c>
      <c r="G54" s="33">
        <f t="shared" si="18"/>
        <v>33.653799999999997</v>
      </c>
      <c r="H54" s="33">
        <f t="shared" si="18"/>
        <v>41.438400000000001</v>
      </c>
      <c r="I54" s="33">
        <f t="shared" si="18"/>
        <v>49.222999999999999</v>
      </c>
      <c r="J54" s="33">
        <f t="shared" si="18"/>
        <v>72.576799999999992</v>
      </c>
      <c r="K54" s="33">
        <f t="shared" si="18"/>
        <v>88.146000000000001</v>
      </c>
      <c r="L54" s="33">
        <f t="shared" si="18"/>
        <v>127.06900000000002</v>
      </c>
      <c r="M54" s="33">
        <f t="shared" si="18"/>
        <v>165.99200000000002</v>
      </c>
    </row>
    <row r="55" spans="1:13" ht="15" thickTop="1" x14ac:dyDescent="0.2">
      <c r="A55" s="9"/>
      <c r="B55" s="11"/>
      <c r="C55" s="12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20.25" x14ac:dyDescent="0.3">
      <c r="A56" s="38" t="s">
        <v>64</v>
      </c>
      <c r="B56" s="27" t="s">
        <v>29</v>
      </c>
      <c r="C56" s="28">
        <v>4.6500000000000004</v>
      </c>
      <c r="D56" s="29">
        <v>0</v>
      </c>
      <c r="E56" s="29">
        <f>C56</f>
        <v>4.6500000000000004</v>
      </c>
      <c r="F56" s="29">
        <f>2*C56</f>
        <v>9.3000000000000007</v>
      </c>
      <c r="G56" s="29">
        <f>3*C56</f>
        <v>13.950000000000001</v>
      </c>
      <c r="H56" s="29">
        <f>4*C56</f>
        <v>18.600000000000001</v>
      </c>
      <c r="I56" s="29">
        <f>5*C56</f>
        <v>23.25</v>
      </c>
      <c r="J56" s="29">
        <f>8*C56</f>
        <v>37.200000000000003</v>
      </c>
      <c r="K56" s="29">
        <f>10*C56</f>
        <v>46.5</v>
      </c>
      <c r="L56" s="29">
        <f>15*C56</f>
        <v>69.75</v>
      </c>
      <c r="M56" s="29">
        <f>20*C56</f>
        <v>93</v>
      </c>
    </row>
    <row r="57" spans="1:13" ht="20.25" x14ac:dyDescent="0.3">
      <c r="A57" s="38" t="s">
        <v>65</v>
      </c>
      <c r="B57" s="27" t="s">
        <v>30</v>
      </c>
      <c r="C57" s="30">
        <v>7.2969999999999997</v>
      </c>
      <c r="D57" s="29">
        <f>$C57*0</f>
        <v>0</v>
      </c>
      <c r="E57" s="29">
        <f>$C57*1</f>
        <v>7.2969999999999997</v>
      </c>
      <c r="F57" s="29">
        <f>$C57*2</f>
        <v>14.593999999999999</v>
      </c>
      <c r="G57" s="29">
        <f>$C57*3</f>
        <v>21.890999999999998</v>
      </c>
      <c r="H57" s="29">
        <f>$C57*4</f>
        <v>29.187999999999999</v>
      </c>
      <c r="I57" s="29">
        <f>$C57*5</f>
        <v>36.484999999999999</v>
      </c>
      <c r="J57" s="29">
        <f>$C57*8</f>
        <v>58.375999999999998</v>
      </c>
      <c r="K57" s="29">
        <f>$C57*10</f>
        <v>72.97</v>
      </c>
      <c r="L57" s="29">
        <f>$C57*15</f>
        <v>109.455</v>
      </c>
      <c r="M57" s="29">
        <f>$C57*20</f>
        <v>145.94</v>
      </c>
    </row>
    <row r="58" spans="1:13" ht="24" thickBot="1" x14ac:dyDescent="0.4">
      <c r="A58" s="39" t="s">
        <v>66</v>
      </c>
      <c r="B58" s="31" t="s">
        <v>25</v>
      </c>
      <c r="C58" s="32">
        <f t="shared" ref="C58:M58" si="19">SUM(C56:C57)</f>
        <v>11.946999999999999</v>
      </c>
      <c r="D58" s="33">
        <f t="shared" si="19"/>
        <v>0</v>
      </c>
      <c r="E58" s="33">
        <f t="shared" si="19"/>
        <v>11.946999999999999</v>
      </c>
      <c r="F58" s="33">
        <f t="shared" si="19"/>
        <v>23.893999999999998</v>
      </c>
      <c r="G58" s="33">
        <f t="shared" si="19"/>
        <v>35.841000000000001</v>
      </c>
      <c r="H58" s="33">
        <f t="shared" si="19"/>
        <v>47.787999999999997</v>
      </c>
      <c r="I58" s="33">
        <f t="shared" si="19"/>
        <v>59.734999999999999</v>
      </c>
      <c r="J58" s="33">
        <f t="shared" si="19"/>
        <v>95.575999999999993</v>
      </c>
      <c r="K58" s="33">
        <f t="shared" si="19"/>
        <v>119.47</v>
      </c>
      <c r="L58" s="33">
        <f t="shared" si="19"/>
        <v>179.20499999999998</v>
      </c>
      <c r="M58" s="33">
        <f t="shared" si="19"/>
        <v>238.94</v>
      </c>
    </row>
    <row r="59" spans="1:13" ht="15" thickTop="1" x14ac:dyDescent="0.2">
      <c r="A59" s="9"/>
      <c r="B59" s="11"/>
      <c r="C59" s="12"/>
      <c r="D59" s="10"/>
      <c r="E59" s="10" t="s">
        <v>18</v>
      </c>
      <c r="F59" s="10"/>
      <c r="G59" s="10"/>
      <c r="H59" s="10"/>
      <c r="I59" s="10"/>
      <c r="J59" s="10"/>
      <c r="K59" s="10"/>
      <c r="L59" s="10"/>
      <c r="M59" s="10"/>
    </row>
    <row r="60" spans="1:13" ht="14.25" x14ac:dyDescent="0.2">
      <c r="A60" s="11" t="s">
        <v>67</v>
      </c>
      <c r="B60" s="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22.5" x14ac:dyDescent="0.3">
      <c r="A61" s="5" t="s">
        <v>2</v>
      </c>
      <c r="B61" s="5"/>
      <c r="C61" s="6"/>
      <c r="D61" s="7" t="s">
        <v>4</v>
      </c>
      <c r="E61" s="7" t="s">
        <v>5</v>
      </c>
      <c r="F61" s="7" t="s">
        <v>6</v>
      </c>
      <c r="G61" s="7" t="s">
        <v>7</v>
      </c>
      <c r="H61" s="7" t="s">
        <v>8</v>
      </c>
      <c r="I61" s="7" t="s">
        <v>9</v>
      </c>
      <c r="J61" s="7" t="s">
        <v>10</v>
      </c>
      <c r="K61" s="7" t="s">
        <v>11</v>
      </c>
      <c r="L61" s="7" t="s">
        <v>12</v>
      </c>
      <c r="M61" s="7" t="s">
        <v>13</v>
      </c>
    </row>
    <row r="62" spans="1:13" ht="22.5" x14ac:dyDescent="0.3">
      <c r="A62" s="5" t="s">
        <v>14</v>
      </c>
      <c r="B62" s="5"/>
      <c r="C62" s="6"/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  <c r="K62" s="7" t="s">
        <v>15</v>
      </c>
      <c r="L62" s="7" t="s">
        <v>15</v>
      </c>
      <c r="M62" s="7" t="s">
        <v>15</v>
      </c>
    </row>
    <row r="63" spans="1:13" ht="22.5" x14ac:dyDescent="0.3">
      <c r="A63" s="5" t="s">
        <v>16</v>
      </c>
      <c r="B63" s="5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30" x14ac:dyDescent="0.4">
      <c r="A64" s="8" t="s">
        <v>17</v>
      </c>
      <c r="B64" s="9"/>
      <c r="C64" s="10" t="s">
        <v>18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27" x14ac:dyDescent="0.35">
      <c r="A65" s="36" t="s">
        <v>19</v>
      </c>
      <c r="B65" s="37"/>
      <c r="C65" s="37"/>
      <c r="D65" s="35">
        <f t="shared" ref="D65:M65" si="20">D12</f>
        <v>14.17</v>
      </c>
      <c r="E65" s="35">
        <f t="shared" si="20"/>
        <v>21.7987</v>
      </c>
      <c r="F65" s="35">
        <f t="shared" si="20"/>
        <v>29.427399999999999</v>
      </c>
      <c r="G65" s="35">
        <f t="shared" si="20"/>
        <v>37.056100000000001</v>
      </c>
      <c r="H65" s="35">
        <f t="shared" si="20"/>
        <v>44.684799999999996</v>
      </c>
      <c r="I65" s="35">
        <f t="shared" si="20"/>
        <v>52.313499999999998</v>
      </c>
      <c r="J65" s="35">
        <f t="shared" si="20"/>
        <v>75.199600000000004</v>
      </c>
      <c r="K65" s="35">
        <f t="shared" si="20"/>
        <v>90.456999999999994</v>
      </c>
      <c r="L65" s="35">
        <f t="shared" si="20"/>
        <v>128.60050000000001</v>
      </c>
      <c r="M65" s="35">
        <f t="shared" si="20"/>
        <v>166.744</v>
      </c>
    </row>
    <row r="66" spans="1:13" ht="27" x14ac:dyDescent="0.35">
      <c r="A66" s="36" t="s">
        <v>26</v>
      </c>
      <c r="B66" s="37"/>
      <c r="C66" s="37"/>
      <c r="D66" s="35">
        <f t="shared" ref="D66:M66" si="21">D18</f>
        <v>14</v>
      </c>
      <c r="E66" s="35">
        <f t="shared" si="21"/>
        <v>22.061399999999999</v>
      </c>
      <c r="F66" s="35">
        <f t="shared" si="21"/>
        <v>30.122800000000002</v>
      </c>
      <c r="G66" s="35">
        <f t="shared" si="21"/>
        <v>38.184200000000004</v>
      </c>
      <c r="H66" s="35">
        <f t="shared" si="21"/>
        <v>46.245600000000003</v>
      </c>
      <c r="I66" s="35">
        <f t="shared" si="21"/>
        <v>54.307000000000002</v>
      </c>
      <c r="J66" s="35">
        <f t="shared" si="21"/>
        <v>78.491200000000006</v>
      </c>
      <c r="K66" s="35">
        <f t="shared" si="21"/>
        <v>94.614000000000004</v>
      </c>
      <c r="L66" s="35">
        <f t="shared" si="21"/>
        <v>134.92099999999999</v>
      </c>
      <c r="M66" s="35">
        <f t="shared" si="21"/>
        <v>175.22800000000001</v>
      </c>
    </row>
    <row r="67" spans="1:13" ht="27" x14ac:dyDescent="0.35">
      <c r="A67" s="36" t="s">
        <v>31</v>
      </c>
      <c r="B67" s="37"/>
      <c r="C67" s="37"/>
      <c r="D67" s="35">
        <f t="shared" ref="D67:M67" si="22">D23</f>
        <v>10</v>
      </c>
      <c r="E67" s="35">
        <f t="shared" si="22"/>
        <v>22.362000000000002</v>
      </c>
      <c r="F67" s="35">
        <f t="shared" si="22"/>
        <v>34.724000000000004</v>
      </c>
      <c r="G67" s="35">
        <f t="shared" si="22"/>
        <v>47.085999999999999</v>
      </c>
      <c r="H67" s="35">
        <f t="shared" si="22"/>
        <v>59.448</v>
      </c>
      <c r="I67" s="35">
        <f t="shared" si="22"/>
        <v>71.81</v>
      </c>
      <c r="J67" s="35">
        <f t="shared" si="22"/>
        <v>108.896</v>
      </c>
      <c r="K67" s="35">
        <f t="shared" si="22"/>
        <v>133.62</v>
      </c>
      <c r="L67" s="35">
        <f t="shared" si="22"/>
        <v>195.43</v>
      </c>
      <c r="M67" s="35">
        <f t="shared" si="22"/>
        <v>257.24</v>
      </c>
    </row>
    <row r="68" spans="1:13" ht="27" x14ac:dyDescent="0.35">
      <c r="A68" s="36" t="s">
        <v>36</v>
      </c>
      <c r="B68" s="37"/>
      <c r="C68" s="37"/>
      <c r="D68" s="35">
        <f t="shared" ref="D68:M68" si="23">D28</f>
        <v>11.25</v>
      </c>
      <c r="E68" s="35">
        <f t="shared" si="23"/>
        <v>19.415700000000001</v>
      </c>
      <c r="F68" s="35">
        <f t="shared" si="23"/>
        <v>27.581400000000002</v>
      </c>
      <c r="G68" s="35">
        <f t="shared" si="23"/>
        <v>35.747100000000003</v>
      </c>
      <c r="H68" s="35">
        <f t="shared" si="23"/>
        <v>43.912800000000004</v>
      </c>
      <c r="I68" s="35">
        <f t="shared" si="23"/>
        <v>52.078500000000005</v>
      </c>
      <c r="J68" s="35">
        <f t="shared" si="23"/>
        <v>76.575600000000009</v>
      </c>
      <c r="K68" s="35">
        <f t="shared" si="23"/>
        <v>92.907000000000011</v>
      </c>
      <c r="L68" s="35">
        <f t="shared" si="23"/>
        <v>133.7355</v>
      </c>
      <c r="M68" s="35">
        <f t="shared" si="23"/>
        <v>174.56400000000002</v>
      </c>
    </row>
    <row r="69" spans="1:13" ht="27" x14ac:dyDescent="0.35">
      <c r="A69" s="36" t="s">
        <v>68</v>
      </c>
      <c r="B69" s="37"/>
      <c r="C69" s="37"/>
      <c r="D69" s="35">
        <f t="shared" ref="D69:M69" si="24">D33</f>
        <v>8.08</v>
      </c>
      <c r="E69" s="35">
        <f t="shared" si="24"/>
        <v>16.510899999999999</v>
      </c>
      <c r="F69" s="35">
        <f t="shared" si="24"/>
        <v>24.941800000000001</v>
      </c>
      <c r="G69" s="35">
        <f t="shared" si="24"/>
        <v>33.372699999999995</v>
      </c>
      <c r="H69" s="35">
        <f t="shared" si="24"/>
        <v>41.803600000000003</v>
      </c>
      <c r="I69" s="35">
        <f t="shared" si="24"/>
        <v>50.234499999999997</v>
      </c>
      <c r="J69" s="35">
        <f t="shared" si="24"/>
        <v>75.527199999999993</v>
      </c>
      <c r="K69" s="35">
        <f t="shared" si="24"/>
        <v>92.38900000000001</v>
      </c>
      <c r="L69" s="35">
        <f t="shared" si="24"/>
        <v>132.54849999999999</v>
      </c>
      <c r="M69" s="35">
        <f t="shared" si="24"/>
        <v>174.03800000000001</v>
      </c>
    </row>
    <row r="70" spans="1:13" ht="27" x14ac:dyDescent="0.35">
      <c r="A70" s="36" t="s">
        <v>46</v>
      </c>
      <c r="B70" s="37"/>
      <c r="C70" s="37"/>
      <c r="D70" s="35">
        <f t="shared" ref="D70:M70" si="25">D38</f>
        <v>11</v>
      </c>
      <c r="E70" s="35">
        <f t="shared" si="25"/>
        <v>18.431799999999999</v>
      </c>
      <c r="F70" s="35">
        <f t="shared" si="25"/>
        <v>25.863599999999998</v>
      </c>
      <c r="G70" s="35">
        <f t="shared" si="25"/>
        <v>33.295400000000001</v>
      </c>
      <c r="H70" s="35">
        <f t="shared" si="25"/>
        <v>40.727199999999996</v>
      </c>
      <c r="I70" s="35">
        <f t="shared" si="25"/>
        <v>48.158999999999999</v>
      </c>
      <c r="J70" s="35">
        <f t="shared" si="25"/>
        <v>70.454399999999993</v>
      </c>
      <c r="K70" s="35">
        <f t="shared" si="25"/>
        <v>85.317999999999998</v>
      </c>
      <c r="L70" s="35">
        <f t="shared" si="25"/>
        <v>122.47699999999999</v>
      </c>
      <c r="M70" s="35">
        <f t="shared" si="25"/>
        <v>159.636</v>
      </c>
    </row>
    <row r="71" spans="1:13" ht="27" x14ac:dyDescent="0.35">
      <c r="A71" s="36" t="s">
        <v>50</v>
      </c>
      <c r="B71" s="37"/>
      <c r="C71" s="37"/>
      <c r="D71" s="35">
        <f t="shared" ref="D71:M71" si="26">D43</f>
        <v>14.94</v>
      </c>
      <c r="E71" s="35">
        <f t="shared" si="26"/>
        <v>20.4038</v>
      </c>
      <c r="F71" s="35">
        <f t="shared" si="26"/>
        <v>28.017600000000002</v>
      </c>
      <c r="G71" s="35">
        <f t="shared" si="26"/>
        <v>35.381399999999999</v>
      </c>
      <c r="H71" s="35">
        <f t="shared" si="26"/>
        <v>42.745199999999997</v>
      </c>
      <c r="I71" s="35">
        <f t="shared" si="26"/>
        <v>49.908999999999999</v>
      </c>
      <c r="J71" s="35">
        <f t="shared" si="26"/>
        <v>71.300399999999996</v>
      </c>
      <c r="K71" s="35">
        <f t="shared" si="26"/>
        <v>85.427999999999997</v>
      </c>
      <c r="L71" s="35">
        <f t="shared" si="26"/>
        <v>120.74699999999999</v>
      </c>
      <c r="M71" s="35">
        <f t="shared" si="26"/>
        <v>156.066</v>
      </c>
    </row>
    <row r="72" spans="1:13" ht="27" x14ac:dyDescent="0.35">
      <c r="A72" s="36" t="s">
        <v>55</v>
      </c>
      <c r="B72" s="37"/>
      <c r="C72" s="37"/>
      <c r="D72" s="35">
        <f t="shared" ref="D72:M72" si="27">D48</f>
        <v>12.84</v>
      </c>
      <c r="E72" s="35">
        <f t="shared" si="27"/>
        <v>18.935700000000001</v>
      </c>
      <c r="F72" s="35">
        <f t="shared" si="27"/>
        <v>25.031399999999998</v>
      </c>
      <c r="G72" s="35">
        <f t="shared" si="27"/>
        <v>31.127099999999999</v>
      </c>
      <c r="H72" s="35">
        <f t="shared" si="27"/>
        <v>37.222799999999999</v>
      </c>
      <c r="I72" s="35">
        <f t="shared" si="27"/>
        <v>43.3185</v>
      </c>
      <c r="J72" s="35">
        <f t="shared" si="27"/>
        <v>61.605600000000003</v>
      </c>
      <c r="K72" s="35">
        <f t="shared" si="27"/>
        <v>73.796999999999997</v>
      </c>
      <c r="L72" s="35">
        <f t="shared" si="27"/>
        <v>104.27549999999999</v>
      </c>
      <c r="M72" s="35">
        <f t="shared" si="27"/>
        <v>134.75399999999999</v>
      </c>
    </row>
    <row r="73" spans="1:13" ht="27" x14ac:dyDescent="0.35">
      <c r="A73" s="36" t="s">
        <v>59</v>
      </c>
      <c r="B73" s="37"/>
      <c r="C73" s="37"/>
      <c r="D73" s="35">
        <f t="shared" ref="D73:M73" si="28">D54</f>
        <v>10.3</v>
      </c>
      <c r="E73" s="35">
        <f t="shared" si="28"/>
        <v>18.084600000000002</v>
      </c>
      <c r="F73" s="35">
        <f t="shared" si="28"/>
        <v>25.869199999999999</v>
      </c>
      <c r="G73" s="35">
        <f t="shared" si="28"/>
        <v>33.653799999999997</v>
      </c>
      <c r="H73" s="35">
        <f t="shared" si="28"/>
        <v>41.438400000000001</v>
      </c>
      <c r="I73" s="35">
        <f t="shared" si="28"/>
        <v>49.222999999999999</v>
      </c>
      <c r="J73" s="35">
        <f t="shared" si="28"/>
        <v>72.576799999999992</v>
      </c>
      <c r="K73" s="35">
        <f t="shared" si="28"/>
        <v>88.146000000000001</v>
      </c>
      <c r="L73" s="35">
        <f t="shared" si="28"/>
        <v>127.06900000000002</v>
      </c>
      <c r="M73" s="35">
        <f t="shared" si="28"/>
        <v>165.99200000000002</v>
      </c>
    </row>
    <row r="74" spans="1:13" ht="27" x14ac:dyDescent="0.35">
      <c r="A74" s="36" t="s">
        <v>64</v>
      </c>
      <c r="B74" s="37"/>
      <c r="C74" s="37"/>
      <c r="D74" s="35">
        <f t="shared" ref="D74:M74" si="29">D58</f>
        <v>0</v>
      </c>
      <c r="E74" s="35">
        <f t="shared" si="29"/>
        <v>11.946999999999999</v>
      </c>
      <c r="F74" s="35">
        <f t="shared" si="29"/>
        <v>23.893999999999998</v>
      </c>
      <c r="G74" s="35">
        <f t="shared" si="29"/>
        <v>35.841000000000001</v>
      </c>
      <c r="H74" s="35">
        <f t="shared" si="29"/>
        <v>47.787999999999997</v>
      </c>
      <c r="I74" s="35">
        <f t="shared" si="29"/>
        <v>59.734999999999999</v>
      </c>
      <c r="J74" s="35">
        <f t="shared" si="29"/>
        <v>95.575999999999993</v>
      </c>
      <c r="K74" s="35">
        <f t="shared" si="29"/>
        <v>119.47</v>
      </c>
      <c r="L74" s="35">
        <f t="shared" si="29"/>
        <v>179.20499999999998</v>
      </c>
      <c r="M74" s="35">
        <f t="shared" si="29"/>
        <v>238.94</v>
      </c>
    </row>
  </sheetData>
  <mergeCells count="2">
    <mergeCell ref="A1:M1"/>
    <mergeCell ref="A2:M2"/>
  </mergeCells>
  <pageMargins left="0.44" right="0.37" top="0.52" bottom="0.55000000000000004" header="0.5" footer="0.5"/>
  <pageSetup scale="41" fitToHeight="2" orientation="landscape" r:id="rId1"/>
  <headerFooter alignWithMargins="0"/>
  <rowBreaks count="1" manualBreakCount="1">
    <brk id="60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72"/>
  <sheetViews>
    <sheetView view="pageBreakPreview" topLeftCell="A29" zoomScale="50" zoomScaleSheetLayoutView="50" workbookViewId="0">
      <selection activeCell="C56" sqref="C56"/>
    </sheetView>
  </sheetViews>
  <sheetFormatPr defaultRowHeight="12.75" x14ac:dyDescent="0.2"/>
  <cols>
    <col min="1" max="1" width="81.85546875" customWidth="1"/>
    <col min="2" max="2" width="59" customWidth="1"/>
    <col min="3" max="3" width="19" bestFit="1" customWidth="1"/>
    <col min="4" max="9" width="14.5703125" bestFit="1" customWidth="1"/>
    <col min="10" max="11" width="17" bestFit="1" customWidth="1"/>
    <col min="12" max="13" width="17" customWidth="1"/>
  </cols>
  <sheetData>
    <row r="1" spans="1:13" ht="34.5" x14ac:dyDescent="0.55000000000000004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4.5" x14ac:dyDescent="0.55000000000000004">
      <c r="A2" s="47" t="s">
        <v>79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34.5" x14ac:dyDescent="0.55000000000000004">
      <c r="A3" s="2" t="s">
        <v>1</v>
      </c>
      <c r="B3" s="2"/>
      <c r="C3" s="2"/>
      <c r="D3" s="2"/>
      <c r="E3" s="2"/>
      <c r="F3" s="2"/>
      <c r="G3" s="3"/>
      <c r="H3" s="3"/>
      <c r="I3" s="2"/>
      <c r="J3" s="4"/>
      <c r="K3" s="2"/>
      <c r="L3" s="2"/>
      <c r="M3" s="2"/>
    </row>
    <row r="4" spans="1:13" ht="20.25" x14ac:dyDescent="0.3">
      <c r="A4" s="5" t="s">
        <v>2</v>
      </c>
      <c r="B4" s="5"/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</row>
    <row r="5" spans="1:13" ht="20.25" x14ac:dyDescent="0.3">
      <c r="A5" s="5" t="s">
        <v>14</v>
      </c>
      <c r="B5" s="5"/>
      <c r="C5" s="6" t="s">
        <v>15</v>
      </c>
      <c r="D5" s="6" t="s">
        <v>15</v>
      </c>
      <c r="E5" s="6" t="s">
        <v>15</v>
      </c>
      <c r="F5" s="6" t="s">
        <v>15</v>
      </c>
      <c r="G5" s="6" t="s">
        <v>15</v>
      </c>
      <c r="H5" s="6" t="s">
        <v>15</v>
      </c>
      <c r="I5" s="6" t="s">
        <v>15</v>
      </c>
      <c r="J5" s="6" t="s">
        <v>15</v>
      </c>
      <c r="K5" s="6" t="s">
        <v>15</v>
      </c>
      <c r="L5" s="6" t="s">
        <v>15</v>
      </c>
      <c r="M5" s="6" t="s">
        <v>15</v>
      </c>
    </row>
    <row r="6" spans="1:13" ht="20.25" x14ac:dyDescent="0.3">
      <c r="A6" s="5" t="s">
        <v>16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5">
      <c r="A7" s="15" t="s">
        <v>17</v>
      </c>
      <c r="B7" s="15"/>
      <c r="C7" s="16" t="s">
        <v>18</v>
      </c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0.25" x14ac:dyDescent="0.3">
      <c r="A8" s="41" t="s">
        <v>19</v>
      </c>
      <c r="B8" s="17" t="s">
        <v>20</v>
      </c>
      <c r="C8" s="18">
        <v>0</v>
      </c>
      <c r="D8" s="19">
        <v>13.2</v>
      </c>
      <c r="E8" s="19">
        <f t="shared" ref="E8:M8" si="0">D8</f>
        <v>13.2</v>
      </c>
      <c r="F8" s="19">
        <f t="shared" si="0"/>
        <v>13.2</v>
      </c>
      <c r="G8" s="19">
        <f t="shared" si="0"/>
        <v>13.2</v>
      </c>
      <c r="H8" s="19">
        <f t="shared" si="0"/>
        <v>13.2</v>
      </c>
      <c r="I8" s="19">
        <f t="shared" si="0"/>
        <v>13.2</v>
      </c>
      <c r="J8" s="19">
        <f t="shared" si="0"/>
        <v>13.2</v>
      </c>
      <c r="K8" s="19">
        <f t="shared" si="0"/>
        <v>13.2</v>
      </c>
      <c r="L8" s="19">
        <f t="shared" si="0"/>
        <v>13.2</v>
      </c>
      <c r="M8" s="19">
        <f t="shared" si="0"/>
        <v>13.2</v>
      </c>
    </row>
    <row r="9" spans="1:13" ht="20.25" x14ac:dyDescent="0.3">
      <c r="A9" s="44" t="s">
        <v>80</v>
      </c>
      <c r="B9" s="17" t="s">
        <v>22</v>
      </c>
      <c r="C9" s="18">
        <v>2.7581000000000002</v>
      </c>
      <c r="D9" s="19">
        <v>0</v>
      </c>
      <c r="E9" s="19">
        <f>C9</f>
        <v>2.7581000000000002</v>
      </c>
      <c r="F9" s="19">
        <f>2*E9</f>
        <v>5.5162000000000004</v>
      </c>
      <c r="G9" s="19">
        <f>3*E9</f>
        <v>8.2743000000000002</v>
      </c>
      <c r="H9" s="19">
        <f>4*E9</f>
        <v>11.032400000000001</v>
      </c>
      <c r="I9" s="19">
        <f>5*E9</f>
        <v>13.790500000000002</v>
      </c>
      <c r="J9" s="19">
        <f>8*E9</f>
        <v>22.064800000000002</v>
      </c>
      <c r="K9" s="19">
        <f>10*E9</f>
        <v>27.581000000000003</v>
      </c>
      <c r="L9" s="19">
        <f>15*E9</f>
        <v>41.371500000000005</v>
      </c>
      <c r="M9" s="19">
        <f>20*E9</f>
        <v>55.162000000000006</v>
      </c>
    </row>
    <row r="10" spans="1:13" ht="20.25" x14ac:dyDescent="0.3">
      <c r="A10" s="43" t="s">
        <v>23</v>
      </c>
      <c r="B10" s="17" t="s">
        <v>24</v>
      </c>
      <c r="C10" s="20">
        <v>5.1296999999999997</v>
      </c>
      <c r="D10" s="19">
        <f>$C10*0</f>
        <v>0</v>
      </c>
      <c r="E10" s="19">
        <f>$C10*1</f>
        <v>5.1296999999999997</v>
      </c>
      <c r="F10" s="19">
        <f>$C10*2</f>
        <v>10.259399999999999</v>
      </c>
      <c r="G10" s="19">
        <f>$C10*3</f>
        <v>15.389099999999999</v>
      </c>
      <c r="H10" s="19">
        <f>$C10*4</f>
        <v>20.518799999999999</v>
      </c>
      <c r="I10" s="19">
        <f>$C10*5</f>
        <v>25.648499999999999</v>
      </c>
      <c r="J10" s="19">
        <f>$C10*8</f>
        <v>41.037599999999998</v>
      </c>
      <c r="K10" s="19">
        <f>$C10*10</f>
        <v>51.296999999999997</v>
      </c>
      <c r="L10" s="19">
        <f>$C10*15</f>
        <v>76.945499999999996</v>
      </c>
      <c r="M10" s="19">
        <f>$C10*20</f>
        <v>102.59399999999999</v>
      </c>
    </row>
    <row r="11" spans="1:13" ht="24" thickBot="1" x14ac:dyDescent="0.4">
      <c r="A11" s="45"/>
      <c r="B11" s="21" t="s">
        <v>25</v>
      </c>
      <c r="C11" s="22">
        <f t="shared" ref="C11:M11" si="1">SUM(C8:C10)</f>
        <v>7.8878000000000004</v>
      </c>
      <c r="D11" s="23">
        <f t="shared" si="1"/>
        <v>13.2</v>
      </c>
      <c r="E11" s="23">
        <f t="shared" si="1"/>
        <v>21.087800000000001</v>
      </c>
      <c r="F11" s="23">
        <f t="shared" si="1"/>
        <v>28.9756</v>
      </c>
      <c r="G11" s="23">
        <f t="shared" si="1"/>
        <v>36.863399999999999</v>
      </c>
      <c r="H11" s="23">
        <f t="shared" si="1"/>
        <v>44.751199999999997</v>
      </c>
      <c r="I11" s="23">
        <f t="shared" si="1"/>
        <v>52.638999999999996</v>
      </c>
      <c r="J11" s="23">
        <f t="shared" si="1"/>
        <v>76.302400000000006</v>
      </c>
      <c r="K11" s="23">
        <f t="shared" si="1"/>
        <v>92.078000000000003</v>
      </c>
      <c r="L11" s="23">
        <f t="shared" si="1"/>
        <v>131.517</v>
      </c>
      <c r="M11" s="23">
        <f t="shared" si="1"/>
        <v>170.95600000000002</v>
      </c>
    </row>
    <row r="12" spans="1:13" ht="15.75" customHeight="1" thickTop="1" x14ac:dyDescent="0.2">
      <c r="A12" s="9"/>
      <c r="B12" s="11"/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0.25" x14ac:dyDescent="0.3">
      <c r="A13" s="41" t="s">
        <v>26</v>
      </c>
      <c r="B13" s="17" t="s">
        <v>27</v>
      </c>
      <c r="C13" s="24">
        <v>0</v>
      </c>
      <c r="D13" s="25">
        <v>13</v>
      </c>
      <c r="E13" s="25">
        <f t="shared" ref="E13:M13" si="2">D13</f>
        <v>13</v>
      </c>
      <c r="F13" s="25">
        <f t="shared" si="2"/>
        <v>13</v>
      </c>
      <c r="G13" s="25">
        <f t="shared" si="2"/>
        <v>13</v>
      </c>
      <c r="H13" s="25">
        <f t="shared" si="2"/>
        <v>13</v>
      </c>
      <c r="I13" s="25">
        <f t="shared" si="2"/>
        <v>13</v>
      </c>
      <c r="J13" s="25">
        <f t="shared" si="2"/>
        <v>13</v>
      </c>
      <c r="K13" s="25">
        <f t="shared" si="2"/>
        <v>13</v>
      </c>
      <c r="L13" s="25">
        <f t="shared" si="2"/>
        <v>13</v>
      </c>
      <c r="M13" s="25">
        <f t="shared" si="2"/>
        <v>13</v>
      </c>
    </row>
    <row r="14" spans="1:13" ht="20.25" x14ac:dyDescent="0.3">
      <c r="A14" s="42" t="s">
        <v>74</v>
      </c>
      <c r="B14" s="17" t="s">
        <v>29</v>
      </c>
      <c r="C14" s="24">
        <v>3.2444000000000002</v>
      </c>
      <c r="D14" s="19">
        <v>0</v>
      </c>
      <c r="E14" s="19">
        <f>1*C14</f>
        <v>3.2444000000000002</v>
      </c>
      <c r="F14" s="19">
        <f>2*C14</f>
        <v>6.4888000000000003</v>
      </c>
      <c r="G14" s="19">
        <f>3*C14</f>
        <v>9.7332000000000001</v>
      </c>
      <c r="H14" s="19">
        <f>4*C14</f>
        <v>12.977600000000001</v>
      </c>
      <c r="I14" s="19">
        <f>5*C14</f>
        <v>16.222000000000001</v>
      </c>
      <c r="J14" s="19">
        <f>8*C14</f>
        <v>25.955200000000001</v>
      </c>
      <c r="K14" s="19">
        <f>10*C14</f>
        <v>32.444000000000003</v>
      </c>
      <c r="L14" s="19">
        <f>15*C14</f>
        <v>48.666000000000004</v>
      </c>
      <c r="M14" s="19">
        <f>20*C14</f>
        <v>64.888000000000005</v>
      </c>
    </row>
    <row r="15" spans="1:13" ht="20.25" x14ac:dyDescent="0.3">
      <c r="A15" s="43" t="s">
        <v>23</v>
      </c>
      <c r="B15" s="17" t="s">
        <v>30</v>
      </c>
      <c r="C15" s="26">
        <v>4.8772000000000002</v>
      </c>
      <c r="D15" s="19">
        <f>$C15*0</f>
        <v>0</v>
      </c>
      <c r="E15" s="19">
        <f>$C15*1</f>
        <v>4.8772000000000002</v>
      </c>
      <c r="F15" s="19">
        <f>$C15*2</f>
        <v>9.7544000000000004</v>
      </c>
      <c r="G15" s="19">
        <f>$C15*3</f>
        <v>14.631600000000001</v>
      </c>
      <c r="H15" s="19">
        <f>$C15*4</f>
        <v>19.508800000000001</v>
      </c>
      <c r="I15" s="19">
        <f>$C15*5</f>
        <v>24.386000000000003</v>
      </c>
      <c r="J15" s="19">
        <f>$C15*8</f>
        <v>39.017600000000002</v>
      </c>
      <c r="K15" s="19">
        <f>$C15*10</f>
        <v>48.772000000000006</v>
      </c>
      <c r="L15" s="19">
        <f>$C15*15</f>
        <v>73.158000000000001</v>
      </c>
      <c r="M15" s="19">
        <f>$C15*20</f>
        <v>97.544000000000011</v>
      </c>
    </row>
    <row r="16" spans="1:13" ht="24" thickBot="1" x14ac:dyDescent="0.4">
      <c r="A16" s="43"/>
      <c r="B16" s="21" t="s">
        <v>25</v>
      </c>
      <c r="C16" s="22">
        <f t="shared" ref="C16:M16" si="3">SUM(C13:C15)</f>
        <v>8.1216000000000008</v>
      </c>
      <c r="D16" s="23">
        <f t="shared" si="3"/>
        <v>13</v>
      </c>
      <c r="E16" s="23">
        <f t="shared" si="3"/>
        <v>21.121600000000001</v>
      </c>
      <c r="F16" s="23">
        <f t="shared" si="3"/>
        <v>29.243200000000002</v>
      </c>
      <c r="G16" s="23">
        <f t="shared" si="3"/>
        <v>37.364800000000002</v>
      </c>
      <c r="H16" s="23">
        <f t="shared" si="3"/>
        <v>45.486400000000003</v>
      </c>
      <c r="I16" s="23">
        <f t="shared" si="3"/>
        <v>53.608000000000004</v>
      </c>
      <c r="J16" s="23">
        <f t="shared" si="3"/>
        <v>77.972800000000007</v>
      </c>
      <c r="K16" s="23">
        <f t="shared" si="3"/>
        <v>94.216000000000008</v>
      </c>
      <c r="L16" s="23">
        <f t="shared" si="3"/>
        <v>134.82400000000001</v>
      </c>
      <c r="M16" s="23">
        <f t="shared" si="3"/>
        <v>175.43200000000002</v>
      </c>
    </row>
    <row r="17" spans="1:18" ht="15" thickTop="1" x14ac:dyDescent="0.2">
      <c r="A17" s="9"/>
      <c r="B17" s="11"/>
      <c r="C17" s="14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8" ht="20.25" x14ac:dyDescent="0.3">
      <c r="A18" s="38" t="s">
        <v>31</v>
      </c>
      <c r="B18" s="27" t="s">
        <v>32</v>
      </c>
      <c r="C18" s="28">
        <v>0</v>
      </c>
      <c r="D18" s="29">
        <v>10</v>
      </c>
      <c r="E18" s="29">
        <f t="shared" ref="E18:M18" si="4">D18</f>
        <v>10</v>
      </c>
      <c r="F18" s="29">
        <f t="shared" si="4"/>
        <v>10</v>
      </c>
      <c r="G18" s="29">
        <f t="shared" si="4"/>
        <v>10</v>
      </c>
      <c r="H18" s="29">
        <f t="shared" si="4"/>
        <v>10</v>
      </c>
      <c r="I18" s="29">
        <f t="shared" si="4"/>
        <v>10</v>
      </c>
      <c r="J18" s="29">
        <f t="shared" si="4"/>
        <v>10</v>
      </c>
      <c r="K18" s="29">
        <f t="shared" si="4"/>
        <v>10</v>
      </c>
      <c r="L18" s="29">
        <f t="shared" si="4"/>
        <v>10</v>
      </c>
      <c r="M18" s="29">
        <f t="shared" si="4"/>
        <v>10</v>
      </c>
      <c r="R18" s="1"/>
    </row>
    <row r="19" spans="1:18" ht="20.25" x14ac:dyDescent="0.3">
      <c r="A19" s="38" t="s">
        <v>33</v>
      </c>
      <c r="B19" s="27" t="s">
        <v>29</v>
      </c>
      <c r="C19" s="28">
        <v>1.929</v>
      </c>
      <c r="D19" s="29">
        <v>0</v>
      </c>
      <c r="E19" s="29">
        <f>1*C19</f>
        <v>1.929</v>
      </c>
      <c r="F19" s="29">
        <f>2*C19</f>
        <v>3.8580000000000001</v>
      </c>
      <c r="G19" s="29">
        <f>3*C19</f>
        <v>5.7869999999999999</v>
      </c>
      <c r="H19" s="29">
        <f>4*C19</f>
        <v>7.7160000000000002</v>
      </c>
      <c r="I19" s="29">
        <f>5*C19</f>
        <v>9.6449999999999996</v>
      </c>
      <c r="J19" s="29">
        <f>8*C19</f>
        <v>15.432</v>
      </c>
      <c r="K19" s="29">
        <f>10*C19</f>
        <v>19.29</v>
      </c>
      <c r="L19" s="29">
        <f>15*C19</f>
        <v>28.935000000000002</v>
      </c>
      <c r="M19" s="29">
        <f>20*C19</f>
        <v>38.58</v>
      </c>
    </row>
    <row r="20" spans="1:18" ht="20.25" x14ac:dyDescent="0.3">
      <c r="A20" s="39" t="s">
        <v>34</v>
      </c>
      <c r="B20" s="27" t="s">
        <v>30</v>
      </c>
      <c r="C20" s="30">
        <v>10.2971</v>
      </c>
      <c r="D20" s="29">
        <f>$C20*0</f>
        <v>0</v>
      </c>
      <c r="E20" s="29">
        <f>$C20*1</f>
        <v>10.2971</v>
      </c>
      <c r="F20" s="29">
        <f>$C20*2</f>
        <v>20.594200000000001</v>
      </c>
      <c r="G20" s="29">
        <f>$C20*3</f>
        <v>30.891300000000001</v>
      </c>
      <c r="H20" s="29">
        <f>$C20*4</f>
        <v>41.188400000000001</v>
      </c>
      <c r="I20" s="29">
        <f>$C20*5</f>
        <v>51.485500000000002</v>
      </c>
      <c r="J20" s="29">
        <f>$C20*8</f>
        <v>82.376800000000003</v>
      </c>
      <c r="K20" s="29">
        <f>$C20*10</f>
        <v>102.971</v>
      </c>
      <c r="L20" s="29">
        <f>$C20*15</f>
        <v>154.45650000000001</v>
      </c>
      <c r="M20" s="29">
        <f>$C20*20</f>
        <v>205.94200000000001</v>
      </c>
    </row>
    <row r="21" spans="1:18" ht="24" thickBot="1" x14ac:dyDescent="0.4">
      <c r="A21" s="39" t="s">
        <v>35</v>
      </c>
      <c r="B21" s="31" t="s">
        <v>25</v>
      </c>
      <c r="C21" s="32">
        <f t="shared" ref="C21:M21" si="5">SUM(C18:C20)</f>
        <v>12.226100000000001</v>
      </c>
      <c r="D21" s="33">
        <f t="shared" si="5"/>
        <v>10</v>
      </c>
      <c r="E21" s="33">
        <f t="shared" si="5"/>
        <v>22.226100000000002</v>
      </c>
      <c r="F21" s="33">
        <f t="shared" si="5"/>
        <v>34.452200000000005</v>
      </c>
      <c r="G21" s="33">
        <f t="shared" si="5"/>
        <v>46.6783</v>
      </c>
      <c r="H21" s="33">
        <f t="shared" si="5"/>
        <v>58.904400000000003</v>
      </c>
      <c r="I21" s="33">
        <f t="shared" si="5"/>
        <v>71.130499999999998</v>
      </c>
      <c r="J21" s="33">
        <f t="shared" si="5"/>
        <v>107.80880000000001</v>
      </c>
      <c r="K21" s="33">
        <f t="shared" si="5"/>
        <v>132.261</v>
      </c>
      <c r="L21" s="33">
        <f t="shared" si="5"/>
        <v>193.39150000000001</v>
      </c>
      <c r="M21" s="33">
        <f t="shared" si="5"/>
        <v>254.52199999999999</v>
      </c>
    </row>
    <row r="22" spans="1:18" ht="15" thickTop="1" x14ac:dyDescent="0.2">
      <c r="A22" s="9"/>
      <c r="B22" s="11"/>
      <c r="C22" s="14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8" ht="20.25" x14ac:dyDescent="0.3">
      <c r="A23" s="38" t="s">
        <v>36</v>
      </c>
      <c r="B23" s="27" t="s">
        <v>37</v>
      </c>
      <c r="C23" s="28">
        <v>0</v>
      </c>
      <c r="D23" s="29">
        <v>11.25</v>
      </c>
      <c r="E23" s="29">
        <f t="shared" ref="E23:M23" si="6">D23</f>
        <v>11.25</v>
      </c>
      <c r="F23" s="29">
        <f t="shared" si="6"/>
        <v>11.25</v>
      </c>
      <c r="G23" s="29">
        <f t="shared" si="6"/>
        <v>11.25</v>
      </c>
      <c r="H23" s="29">
        <f t="shared" si="6"/>
        <v>11.25</v>
      </c>
      <c r="I23" s="29">
        <f t="shared" si="6"/>
        <v>11.25</v>
      </c>
      <c r="J23" s="29">
        <f t="shared" si="6"/>
        <v>11.25</v>
      </c>
      <c r="K23" s="29">
        <f t="shared" si="6"/>
        <v>11.25</v>
      </c>
      <c r="L23" s="29">
        <f t="shared" si="6"/>
        <v>11.25</v>
      </c>
      <c r="M23" s="29">
        <f t="shared" si="6"/>
        <v>11.25</v>
      </c>
    </row>
    <row r="24" spans="1:18" ht="20.25" x14ac:dyDescent="0.3">
      <c r="A24" s="38" t="s">
        <v>38</v>
      </c>
      <c r="B24" s="27" t="s">
        <v>39</v>
      </c>
      <c r="C24" s="28">
        <v>1.2432000000000001</v>
      </c>
      <c r="D24" s="29">
        <v>0</v>
      </c>
      <c r="E24" s="29">
        <f>1*C24</f>
        <v>1.2432000000000001</v>
      </c>
      <c r="F24" s="29">
        <f>2*C24</f>
        <v>2.4864000000000002</v>
      </c>
      <c r="G24" s="29">
        <f>3*C24</f>
        <v>3.7296000000000005</v>
      </c>
      <c r="H24" s="29">
        <f>4*C24</f>
        <v>4.9728000000000003</v>
      </c>
      <c r="I24" s="29">
        <f>5*C24</f>
        <v>6.2160000000000002</v>
      </c>
      <c r="J24" s="29">
        <f>8*C24</f>
        <v>9.9456000000000007</v>
      </c>
      <c r="K24" s="29">
        <f>10*C24</f>
        <v>12.432</v>
      </c>
      <c r="L24" s="29">
        <f>15*C24</f>
        <v>18.648</v>
      </c>
      <c r="M24" s="29">
        <f>20*C24</f>
        <v>24.864000000000001</v>
      </c>
    </row>
    <row r="25" spans="1:18" ht="20.25" x14ac:dyDescent="0.3">
      <c r="A25" s="39" t="s">
        <v>34</v>
      </c>
      <c r="B25" s="27" t="s">
        <v>24</v>
      </c>
      <c r="C25" s="30">
        <v>7.0521000000000003</v>
      </c>
      <c r="D25" s="29">
        <f>$C25*0</f>
        <v>0</v>
      </c>
      <c r="E25" s="29">
        <f>$C25*1</f>
        <v>7.0521000000000003</v>
      </c>
      <c r="F25" s="29">
        <f>$C25*2</f>
        <v>14.104200000000001</v>
      </c>
      <c r="G25" s="29">
        <f>$C25*3</f>
        <v>21.156300000000002</v>
      </c>
      <c r="H25" s="29">
        <f>$C25*4</f>
        <v>28.208400000000001</v>
      </c>
      <c r="I25" s="29">
        <f>$C25*5</f>
        <v>35.2605</v>
      </c>
      <c r="J25" s="29">
        <f>$C25*8</f>
        <v>56.416800000000002</v>
      </c>
      <c r="K25" s="29">
        <f>$C25*10</f>
        <v>70.521000000000001</v>
      </c>
      <c r="L25" s="29">
        <f>$C25*15</f>
        <v>105.78150000000001</v>
      </c>
      <c r="M25" s="29">
        <f>$C25*20</f>
        <v>141.042</v>
      </c>
    </row>
    <row r="26" spans="1:18" ht="24" thickBot="1" x14ac:dyDescent="0.4">
      <c r="A26" s="39" t="s">
        <v>40</v>
      </c>
      <c r="B26" s="31" t="s">
        <v>25</v>
      </c>
      <c r="C26" s="32">
        <f t="shared" ref="C26:M26" si="7">SUM(C23:C25)</f>
        <v>8.295300000000001</v>
      </c>
      <c r="D26" s="33">
        <f t="shared" si="7"/>
        <v>11.25</v>
      </c>
      <c r="E26" s="33">
        <f t="shared" si="7"/>
        <v>19.545300000000001</v>
      </c>
      <c r="F26" s="33">
        <f t="shared" si="7"/>
        <v>27.840600000000002</v>
      </c>
      <c r="G26" s="33">
        <f t="shared" si="7"/>
        <v>36.135900000000007</v>
      </c>
      <c r="H26" s="33">
        <f t="shared" si="7"/>
        <v>44.431200000000004</v>
      </c>
      <c r="I26" s="33">
        <f t="shared" si="7"/>
        <v>52.726500000000001</v>
      </c>
      <c r="J26" s="33">
        <f t="shared" si="7"/>
        <v>77.612400000000008</v>
      </c>
      <c r="K26" s="33">
        <f t="shared" si="7"/>
        <v>94.203000000000003</v>
      </c>
      <c r="L26" s="33">
        <f t="shared" si="7"/>
        <v>135.67950000000002</v>
      </c>
      <c r="M26" s="33">
        <f t="shared" si="7"/>
        <v>177.15600000000001</v>
      </c>
    </row>
    <row r="27" spans="1:18" ht="15" thickTop="1" x14ac:dyDescent="0.2">
      <c r="A27" s="9"/>
      <c r="B27" s="11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8" ht="20.25" x14ac:dyDescent="0.3">
      <c r="A28" s="38" t="s">
        <v>41</v>
      </c>
      <c r="B28" s="27" t="s">
        <v>42</v>
      </c>
      <c r="C28" s="28">
        <v>0</v>
      </c>
      <c r="D28" s="29">
        <v>8.08</v>
      </c>
      <c r="E28" s="29">
        <f t="shared" ref="E28:M28" si="8">D28</f>
        <v>8.08</v>
      </c>
      <c r="F28" s="29">
        <f t="shared" si="8"/>
        <v>8.08</v>
      </c>
      <c r="G28" s="29">
        <f t="shared" si="8"/>
        <v>8.08</v>
      </c>
      <c r="H28" s="29">
        <f t="shared" si="8"/>
        <v>8.08</v>
      </c>
      <c r="I28" s="29">
        <f t="shared" si="8"/>
        <v>8.08</v>
      </c>
      <c r="J28" s="29">
        <f t="shared" si="8"/>
        <v>8.08</v>
      </c>
      <c r="K28" s="29">
        <f t="shared" si="8"/>
        <v>8.08</v>
      </c>
      <c r="L28" s="29">
        <f t="shared" si="8"/>
        <v>8.08</v>
      </c>
      <c r="M28" s="29">
        <f t="shared" si="8"/>
        <v>8.08</v>
      </c>
    </row>
    <row r="29" spans="1:18" ht="20.25" x14ac:dyDescent="0.3">
      <c r="A29" s="38" t="s">
        <v>76</v>
      </c>
      <c r="B29" s="27" t="s">
        <v>44</v>
      </c>
      <c r="C29" s="28">
        <v>3.1949999999999998</v>
      </c>
      <c r="D29" s="29">
        <v>0</v>
      </c>
      <c r="E29" s="29">
        <f>1*C29</f>
        <v>3.1949999999999998</v>
      </c>
      <c r="F29" s="29">
        <f>2*C29</f>
        <v>6.39</v>
      </c>
      <c r="G29" s="29">
        <f>3*C29</f>
        <v>9.5849999999999991</v>
      </c>
      <c r="H29" s="29">
        <f>4*C29</f>
        <v>12.78</v>
      </c>
      <c r="I29" s="29">
        <f>5*C29</f>
        <v>15.975</v>
      </c>
      <c r="J29" s="29">
        <f>8*C29</f>
        <v>25.56</v>
      </c>
      <c r="K29" s="29">
        <f>10*C29</f>
        <v>31.95</v>
      </c>
      <c r="L29" s="29">
        <f>15*3.062</f>
        <v>45.93</v>
      </c>
      <c r="M29" s="29">
        <f>20*3.062</f>
        <v>61.239999999999995</v>
      </c>
    </row>
    <row r="30" spans="1:18" ht="20.25" x14ac:dyDescent="0.3">
      <c r="A30" s="39" t="s">
        <v>45</v>
      </c>
      <c r="B30" s="27" t="s">
        <v>24</v>
      </c>
      <c r="C30" s="30">
        <v>5.1090999999999998</v>
      </c>
      <c r="D30" s="29">
        <f>$C30*0</f>
        <v>0</v>
      </c>
      <c r="E30" s="29">
        <f>$C30*1</f>
        <v>5.1090999999999998</v>
      </c>
      <c r="F30" s="29">
        <f>$C30*2</f>
        <v>10.2182</v>
      </c>
      <c r="G30" s="29">
        <f>$C30*3</f>
        <v>15.327299999999999</v>
      </c>
      <c r="H30" s="29">
        <f>$C30*4</f>
        <v>20.436399999999999</v>
      </c>
      <c r="I30" s="29">
        <f>$C30*5</f>
        <v>25.545499999999997</v>
      </c>
      <c r="J30" s="29">
        <f>$C30*8</f>
        <v>40.872799999999998</v>
      </c>
      <c r="K30" s="29">
        <f>$C30*10</f>
        <v>51.090999999999994</v>
      </c>
      <c r="L30" s="29">
        <f>$C30*15</f>
        <v>76.636499999999998</v>
      </c>
      <c r="M30" s="29">
        <f>$C30*20</f>
        <v>102.18199999999999</v>
      </c>
    </row>
    <row r="31" spans="1:18" ht="24" thickBot="1" x14ac:dyDescent="0.4">
      <c r="A31" s="39"/>
      <c r="B31" s="31" t="s">
        <v>25</v>
      </c>
      <c r="C31" s="32">
        <f t="shared" ref="C31:M31" si="9">SUM(C28:C30)</f>
        <v>8.3041</v>
      </c>
      <c r="D31" s="33">
        <f t="shared" si="9"/>
        <v>8.08</v>
      </c>
      <c r="E31" s="33">
        <f t="shared" si="9"/>
        <v>16.3841</v>
      </c>
      <c r="F31" s="33">
        <f t="shared" si="9"/>
        <v>24.688199999999998</v>
      </c>
      <c r="G31" s="33">
        <f t="shared" si="9"/>
        <v>32.9923</v>
      </c>
      <c r="H31" s="33">
        <f t="shared" si="9"/>
        <v>41.296399999999998</v>
      </c>
      <c r="I31" s="33">
        <f t="shared" si="9"/>
        <v>49.600499999999997</v>
      </c>
      <c r="J31" s="33">
        <f t="shared" si="9"/>
        <v>74.512799999999999</v>
      </c>
      <c r="K31" s="33">
        <f t="shared" si="9"/>
        <v>91.120999999999995</v>
      </c>
      <c r="L31" s="33">
        <f t="shared" si="9"/>
        <v>130.6465</v>
      </c>
      <c r="M31" s="33">
        <f t="shared" si="9"/>
        <v>171.50199999999998</v>
      </c>
    </row>
    <row r="32" spans="1:18" ht="15" thickTop="1" x14ac:dyDescent="0.2">
      <c r="A32" s="9"/>
      <c r="B32" s="11"/>
      <c r="C32" s="12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20.25" x14ac:dyDescent="0.3">
      <c r="A33" s="38" t="s">
        <v>46</v>
      </c>
      <c r="B33" s="27" t="s">
        <v>47</v>
      </c>
      <c r="C33" s="28">
        <v>0</v>
      </c>
      <c r="D33" s="29">
        <v>11</v>
      </c>
      <c r="E33" s="29">
        <f t="shared" ref="E33:M33" si="10">D33</f>
        <v>11</v>
      </c>
      <c r="F33" s="29">
        <f t="shared" si="10"/>
        <v>11</v>
      </c>
      <c r="G33" s="29">
        <f t="shared" si="10"/>
        <v>11</v>
      </c>
      <c r="H33" s="29">
        <f t="shared" si="10"/>
        <v>11</v>
      </c>
      <c r="I33" s="29">
        <f t="shared" si="10"/>
        <v>11</v>
      </c>
      <c r="J33" s="29">
        <f t="shared" si="10"/>
        <v>11</v>
      </c>
      <c r="K33" s="29">
        <f t="shared" si="10"/>
        <v>11</v>
      </c>
      <c r="L33" s="29">
        <f t="shared" si="10"/>
        <v>11</v>
      </c>
      <c r="M33" s="29">
        <f t="shared" si="10"/>
        <v>11</v>
      </c>
    </row>
    <row r="34" spans="1:13" ht="20.25" x14ac:dyDescent="0.3">
      <c r="A34" s="38" t="s">
        <v>48</v>
      </c>
      <c r="B34" s="27" t="s">
        <v>44</v>
      </c>
      <c r="C34" s="28">
        <v>2.1812999999999998</v>
      </c>
      <c r="D34" s="29">
        <v>0</v>
      </c>
      <c r="E34" s="29">
        <f>1*C34</f>
        <v>2.1812999999999998</v>
      </c>
      <c r="F34" s="29">
        <f>2*E34</f>
        <v>4.3625999999999996</v>
      </c>
      <c r="G34" s="29">
        <f>3*E34</f>
        <v>6.5438999999999989</v>
      </c>
      <c r="H34" s="29">
        <f>4*E34</f>
        <v>8.7251999999999992</v>
      </c>
      <c r="I34" s="29">
        <f>5*E34</f>
        <v>10.906499999999999</v>
      </c>
      <c r="J34" s="29">
        <f>8*E34</f>
        <v>17.450399999999998</v>
      </c>
      <c r="K34" s="29">
        <f>10*E34</f>
        <v>21.812999999999999</v>
      </c>
      <c r="L34" s="29">
        <f>15*E34</f>
        <v>32.719499999999996</v>
      </c>
      <c r="M34" s="29">
        <f>20*E34</f>
        <v>43.625999999999998</v>
      </c>
    </row>
    <row r="35" spans="1:13" ht="20.25" x14ac:dyDescent="0.3">
      <c r="A35" s="39" t="s">
        <v>49</v>
      </c>
      <c r="B35" s="27" t="s">
        <v>30</v>
      </c>
      <c r="C35" s="30">
        <v>5.0820999999999996</v>
      </c>
      <c r="D35" s="29">
        <f>$C35*0</f>
        <v>0</v>
      </c>
      <c r="E35" s="29">
        <f>$C35*1</f>
        <v>5.0820999999999996</v>
      </c>
      <c r="F35" s="29">
        <f>$C35*2</f>
        <v>10.164199999999999</v>
      </c>
      <c r="G35" s="29">
        <f>$C35*3</f>
        <v>15.246299999999998</v>
      </c>
      <c r="H35" s="29">
        <f>$C35*4</f>
        <v>20.328399999999998</v>
      </c>
      <c r="I35" s="29">
        <f>$C35*5</f>
        <v>25.410499999999999</v>
      </c>
      <c r="J35" s="29">
        <f>$C35*8</f>
        <v>40.656799999999997</v>
      </c>
      <c r="K35" s="29">
        <f>$C35*10</f>
        <v>50.820999999999998</v>
      </c>
      <c r="L35" s="29">
        <f>$C35*15</f>
        <v>76.231499999999997</v>
      </c>
      <c r="M35" s="29">
        <f>$C35*20</f>
        <v>101.642</v>
      </c>
    </row>
    <row r="36" spans="1:13" ht="24" thickBot="1" x14ac:dyDescent="0.4">
      <c r="A36" s="39"/>
      <c r="B36" s="31" t="s">
        <v>25</v>
      </c>
      <c r="C36" s="32">
        <f t="shared" ref="C36:M36" si="11">SUM(C33:C35)</f>
        <v>7.263399999999999</v>
      </c>
      <c r="D36" s="33">
        <f t="shared" si="11"/>
        <v>11</v>
      </c>
      <c r="E36" s="33">
        <f t="shared" si="11"/>
        <v>18.263400000000001</v>
      </c>
      <c r="F36" s="33">
        <f t="shared" si="11"/>
        <v>25.526800000000001</v>
      </c>
      <c r="G36" s="33">
        <f t="shared" si="11"/>
        <v>32.790199999999999</v>
      </c>
      <c r="H36" s="33">
        <f t="shared" si="11"/>
        <v>40.053600000000003</v>
      </c>
      <c r="I36" s="33">
        <f t="shared" si="11"/>
        <v>47.317</v>
      </c>
      <c r="J36" s="33">
        <f t="shared" si="11"/>
        <v>69.107199999999992</v>
      </c>
      <c r="K36" s="33">
        <f t="shared" si="11"/>
        <v>83.634</v>
      </c>
      <c r="L36" s="33">
        <f t="shared" si="11"/>
        <v>119.95099999999999</v>
      </c>
      <c r="M36" s="33">
        <f t="shared" si="11"/>
        <v>156.268</v>
      </c>
    </row>
    <row r="37" spans="1:13" ht="15" thickTop="1" x14ac:dyDescent="0.2">
      <c r="A37" s="9"/>
      <c r="B37" s="11"/>
      <c r="C37" s="14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20.25" x14ac:dyDescent="0.3">
      <c r="A38" s="38" t="s">
        <v>50</v>
      </c>
      <c r="B38" s="27" t="s">
        <v>51</v>
      </c>
      <c r="C38" s="28">
        <v>0</v>
      </c>
      <c r="D38" s="29">
        <v>14.94</v>
      </c>
      <c r="E38" s="29">
        <f t="shared" ref="E38:M38" si="12">D38</f>
        <v>14.94</v>
      </c>
      <c r="F38" s="29">
        <f t="shared" si="12"/>
        <v>14.94</v>
      </c>
      <c r="G38" s="29">
        <f t="shared" si="12"/>
        <v>14.94</v>
      </c>
      <c r="H38" s="29">
        <f t="shared" si="12"/>
        <v>14.94</v>
      </c>
      <c r="I38" s="29">
        <f t="shared" si="12"/>
        <v>14.94</v>
      </c>
      <c r="J38" s="29">
        <f t="shared" si="12"/>
        <v>14.94</v>
      </c>
      <c r="K38" s="29">
        <f t="shared" si="12"/>
        <v>14.94</v>
      </c>
      <c r="L38" s="29">
        <f t="shared" si="12"/>
        <v>14.94</v>
      </c>
      <c r="M38" s="29">
        <f t="shared" si="12"/>
        <v>14.94</v>
      </c>
    </row>
    <row r="39" spans="1:13" ht="20.25" x14ac:dyDescent="0.3">
      <c r="A39" s="38" t="s">
        <v>52</v>
      </c>
      <c r="B39" s="27" t="s">
        <v>53</v>
      </c>
      <c r="C39" s="28">
        <v>0</v>
      </c>
      <c r="D39" s="29">
        <v>0</v>
      </c>
      <c r="E39" s="29">
        <v>0</v>
      </c>
      <c r="F39" s="29">
        <v>2.15</v>
      </c>
      <c r="G39" s="29">
        <v>4.05</v>
      </c>
      <c r="H39" s="29">
        <v>5.95</v>
      </c>
      <c r="I39" s="29">
        <v>7.65</v>
      </c>
      <c r="J39" s="29">
        <v>12.65</v>
      </c>
      <c r="K39" s="29">
        <v>15.85</v>
      </c>
      <c r="L39" s="29">
        <v>23.85</v>
      </c>
      <c r="M39" s="29">
        <v>31.85</v>
      </c>
    </row>
    <row r="40" spans="1:13" ht="20.25" x14ac:dyDescent="0.3">
      <c r="A40" s="39" t="s">
        <v>54</v>
      </c>
      <c r="B40" s="27" t="s">
        <v>30</v>
      </c>
      <c r="C40" s="30">
        <v>5.4085000000000001</v>
      </c>
      <c r="D40" s="29">
        <f>$C40*0</f>
        <v>0</v>
      </c>
      <c r="E40" s="29">
        <f>$C40*1</f>
        <v>5.4085000000000001</v>
      </c>
      <c r="F40" s="29">
        <f>$C40*2</f>
        <v>10.817</v>
      </c>
      <c r="G40" s="29">
        <f>$C40*3</f>
        <v>16.2255</v>
      </c>
      <c r="H40" s="29">
        <f>$C40*4</f>
        <v>21.634</v>
      </c>
      <c r="I40" s="29">
        <f>$C40*5</f>
        <v>27.0425</v>
      </c>
      <c r="J40" s="29">
        <f>$C40*8</f>
        <v>43.268000000000001</v>
      </c>
      <c r="K40" s="29">
        <f>$C40*10</f>
        <v>54.085000000000001</v>
      </c>
      <c r="L40" s="29">
        <f>$C40*15</f>
        <v>81.127499999999998</v>
      </c>
      <c r="M40" s="29">
        <f>$C40*20</f>
        <v>108.17</v>
      </c>
    </row>
    <row r="41" spans="1:13" ht="24" thickBot="1" x14ac:dyDescent="0.4">
      <c r="A41" s="39"/>
      <c r="B41" s="34" t="s">
        <v>25</v>
      </c>
      <c r="C41" s="32">
        <f>SUM(C38:C40)</f>
        <v>5.4085000000000001</v>
      </c>
      <c r="D41" s="33">
        <f t="shared" ref="D41:M41" si="13">SUM(D38:D40)</f>
        <v>14.94</v>
      </c>
      <c r="E41" s="33">
        <f t="shared" si="13"/>
        <v>20.348500000000001</v>
      </c>
      <c r="F41" s="33">
        <f t="shared" si="13"/>
        <v>27.907</v>
      </c>
      <c r="G41" s="33">
        <f t="shared" si="13"/>
        <v>35.215499999999999</v>
      </c>
      <c r="H41" s="33">
        <f t="shared" si="13"/>
        <v>42.524000000000001</v>
      </c>
      <c r="I41" s="33">
        <f t="shared" si="13"/>
        <v>49.6325</v>
      </c>
      <c r="J41" s="33">
        <f t="shared" si="13"/>
        <v>70.858000000000004</v>
      </c>
      <c r="K41" s="33">
        <f t="shared" si="13"/>
        <v>84.875</v>
      </c>
      <c r="L41" s="33">
        <f t="shared" si="13"/>
        <v>119.91749999999999</v>
      </c>
      <c r="M41" s="33">
        <f t="shared" si="13"/>
        <v>154.96</v>
      </c>
    </row>
    <row r="42" spans="1:13" ht="15" thickTop="1" x14ac:dyDescent="0.2">
      <c r="A42" s="9"/>
      <c r="B42" s="11"/>
      <c r="C42" s="12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20.25" x14ac:dyDescent="0.3">
      <c r="A43" s="38" t="s">
        <v>55</v>
      </c>
      <c r="B43" s="27" t="s">
        <v>56</v>
      </c>
      <c r="C43" s="28">
        <v>0</v>
      </c>
      <c r="D43" s="29">
        <v>12.84</v>
      </c>
      <c r="E43" s="29">
        <f t="shared" ref="E43:M43" si="14">D43</f>
        <v>12.84</v>
      </c>
      <c r="F43" s="29">
        <f t="shared" si="14"/>
        <v>12.84</v>
      </c>
      <c r="G43" s="29">
        <f t="shared" si="14"/>
        <v>12.84</v>
      </c>
      <c r="H43" s="29">
        <f t="shared" si="14"/>
        <v>12.84</v>
      </c>
      <c r="I43" s="29">
        <f t="shared" si="14"/>
        <v>12.84</v>
      </c>
      <c r="J43" s="29">
        <f t="shared" si="14"/>
        <v>12.84</v>
      </c>
      <c r="K43" s="29">
        <f t="shared" si="14"/>
        <v>12.84</v>
      </c>
      <c r="L43" s="29">
        <f t="shared" si="14"/>
        <v>12.84</v>
      </c>
      <c r="M43" s="29">
        <f t="shared" si="14"/>
        <v>12.84</v>
      </c>
    </row>
    <row r="44" spans="1:13" ht="20.25" x14ac:dyDescent="0.3">
      <c r="A44" s="38" t="s">
        <v>57</v>
      </c>
      <c r="B44" s="27" t="s">
        <v>44</v>
      </c>
      <c r="C44" s="28">
        <v>1.4379999999999999</v>
      </c>
      <c r="D44" s="29">
        <v>0</v>
      </c>
      <c r="E44" s="29">
        <f>1*C44</f>
        <v>1.4379999999999999</v>
      </c>
      <c r="F44" s="29">
        <f>2*C44</f>
        <v>2.8759999999999999</v>
      </c>
      <c r="G44" s="29">
        <f>3*C44</f>
        <v>4.3140000000000001</v>
      </c>
      <c r="H44" s="29">
        <f>4*C44</f>
        <v>5.7519999999999998</v>
      </c>
      <c r="I44" s="29">
        <f>5*C44</f>
        <v>7.1899999999999995</v>
      </c>
      <c r="J44" s="29">
        <f>8*C44</f>
        <v>11.504</v>
      </c>
      <c r="K44" s="29">
        <f>10*C44</f>
        <v>14.379999999999999</v>
      </c>
      <c r="L44" s="29">
        <f>15*C44</f>
        <v>21.57</v>
      </c>
      <c r="M44" s="29">
        <f>20*C44</f>
        <v>28.759999999999998</v>
      </c>
    </row>
    <row r="45" spans="1:13" ht="20.25" x14ac:dyDescent="0.3">
      <c r="A45" s="40" t="s">
        <v>58</v>
      </c>
      <c r="B45" s="27" t="s">
        <v>30</v>
      </c>
      <c r="C45" s="30">
        <v>4.2256999999999998</v>
      </c>
      <c r="D45" s="29">
        <f>$C45*0</f>
        <v>0</v>
      </c>
      <c r="E45" s="29">
        <f>$C45*1</f>
        <v>4.2256999999999998</v>
      </c>
      <c r="F45" s="29">
        <f>$C45*2</f>
        <v>8.4513999999999996</v>
      </c>
      <c r="G45" s="29">
        <f>$C45*3</f>
        <v>12.677099999999999</v>
      </c>
      <c r="H45" s="29">
        <f>$C45*4</f>
        <v>16.902799999999999</v>
      </c>
      <c r="I45" s="29">
        <f>$C45*5</f>
        <v>21.128499999999999</v>
      </c>
      <c r="J45" s="29">
        <f>$C45*8</f>
        <v>33.805599999999998</v>
      </c>
      <c r="K45" s="29">
        <f>$C45*10</f>
        <v>42.256999999999998</v>
      </c>
      <c r="L45" s="29">
        <f>$C45*15</f>
        <v>63.385499999999993</v>
      </c>
      <c r="M45" s="29">
        <f>$C45*20</f>
        <v>84.513999999999996</v>
      </c>
    </row>
    <row r="46" spans="1:13" ht="24" thickBot="1" x14ac:dyDescent="0.4">
      <c r="A46" s="39"/>
      <c r="B46" s="31" t="s">
        <v>25</v>
      </c>
      <c r="C46" s="32">
        <f t="shared" ref="C46:M46" si="15">SUM(C43:C45)</f>
        <v>5.6636999999999995</v>
      </c>
      <c r="D46" s="33">
        <f t="shared" si="15"/>
        <v>12.84</v>
      </c>
      <c r="E46" s="33">
        <f t="shared" si="15"/>
        <v>18.503700000000002</v>
      </c>
      <c r="F46" s="33">
        <f t="shared" si="15"/>
        <v>24.167400000000001</v>
      </c>
      <c r="G46" s="33">
        <f t="shared" si="15"/>
        <v>29.831099999999999</v>
      </c>
      <c r="H46" s="33">
        <f t="shared" si="15"/>
        <v>35.494799999999998</v>
      </c>
      <c r="I46" s="33">
        <f t="shared" si="15"/>
        <v>41.158500000000004</v>
      </c>
      <c r="J46" s="33">
        <f t="shared" si="15"/>
        <v>58.1496</v>
      </c>
      <c r="K46" s="33">
        <f t="shared" si="15"/>
        <v>69.477000000000004</v>
      </c>
      <c r="L46" s="33">
        <f t="shared" si="15"/>
        <v>97.79549999999999</v>
      </c>
      <c r="M46" s="33">
        <f t="shared" si="15"/>
        <v>126.11399999999999</v>
      </c>
    </row>
    <row r="47" spans="1:13" ht="15" thickTop="1" x14ac:dyDescent="0.2">
      <c r="A47" s="9"/>
      <c r="B47" s="11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20.25" x14ac:dyDescent="0.3">
      <c r="A48" s="38" t="s">
        <v>59</v>
      </c>
      <c r="B48" s="27" t="s">
        <v>60</v>
      </c>
      <c r="C48" s="28">
        <v>0</v>
      </c>
      <c r="D48" s="29">
        <v>9.76</v>
      </c>
      <c r="E48" s="29">
        <f t="shared" ref="E48:M48" si="16">D48</f>
        <v>9.76</v>
      </c>
      <c r="F48" s="29">
        <f t="shared" si="16"/>
        <v>9.76</v>
      </c>
      <c r="G48" s="29">
        <f t="shared" si="16"/>
        <v>9.76</v>
      </c>
      <c r="H48" s="29">
        <f t="shared" si="16"/>
        <v>9.76</v>
      </c>
      <c r="I48" s="29">
        <f t="shared" si="16"/>
        <v>9.76</v>
      </c>
      <c r="J48" s="29">
        <f t="shared" si="16"/>
        <v>9.76</v>
      </c>
      <c r="K48" s="29">
        <f t="shared" si="16"/>
        <v>9.76</v>
      </c>
      <c r="L48" s="29">
        <f t="shared" si="16"/>
        <v>9.76</v>
      </c>
      <c r="M48" s="29">
        <f t="shared" si="16"/>
        <v>9.76</v>
      </c>
    </row>
    <row r="49" spans="1:13" ht="20.25" x14ac:dyDescent="0.3">
      <c r="A49" s="38" t="s">
        <v>61</v>
      </c>
      <c r="B49" s="27" t="s">
        <v>44</v>
      </c>
      <c r="C49" s="28">
        <v>1.5964</v>
      </c>
      <c r="D49" s="29">
        <v>0</v>
      </c>
      <c r="E49" s="29">
        <f>C49</f>
        <v>1.5964</v>
      </c>
      <c r="F49" s="29">
        <f>2*C49</f>
        <v>3.1928000000000001</v>
      </c>
      <c r="G49" s="29">
        <f>3*C49</f>
        <v>4.7892000000000001</v>
      </c>
      <c r="H49" s="29">
        <f>4*C49</f>
        <v>6.3856000000000002</v>
      </c>
      <c r="I49" s="29">
        <f>5*C49</f>
        <v>7.9820000000000002</v>
      </c>
      <c r="J49" s="29">
        <f>8*C49</f>
        <v>12.7712</v>
      </c>
      <c r="K49" s="29">
        <f>10*C49</f>
        <v>15.964</v>
      </c>
      <c r="L49" s="29">
        <f>15*C49</f>
        <v>23.946000000000002</v>
      </c>
      <c r="M49" s="29">
        <f>20*C49</f>
        <v>31.928000000000001</v>
      </c>
    </row>
    <row r="50" spans="1:13" ht="20.25" x14ac:dyDescent="0.3">
      <c r="A50" s="39" t="s">
        <v>62</v>
      </c>
      <c r="B50" s="27" t="s">
        <v>63</v>
      </c>
      <c r="C50" s="28">
        <v>0</v>
      </c>
      <c r="D50" s="29">
        <v>0.54</v>
      </c>
      <c r="E50" s="29">
        <f t="shared" ref="E50:M50" si="17">D50</f>
        <v>0.54</v>
      </c>
      <c r="F50" s="29">
        <f t="shared" si="17"/>
        <v>0.54</v>
      </c>
      <c r="G50" s="29">
        <f t="shared" si="17"/>
        <v>0.54</v>
      </c>
      <c r="H50" s="29">
        <f t="shared" si="17"/>
        <v>0.54</v>
      </c>
      <c r="I50" s="29">
        <f t="shared" si="17"/>
        <v>0.54</v>
      </c>
      <c r="J50" s="29">
        <f t="shared" si="17"/>
        <v>0.54</v>
      </c>
      <c r="K50" s="29">
        <f t="shared" si="17"/>
        <v>0.54</v>
      </c>
      <c r="L50" s="29">
        <f t="shared" si="17"/>
        <v>0.54</v>
      </c>
      <c r="M50" s="29">
        <f t="shared" si="17"/>
        <v>0.54</v>
      </c>
    </row>
    <row r="51" spans="1:13" ht="20.25" x14ac:dyDescent="0.3">
      <c r="A51" s="39"/>
      <c r="B51" s="27" t="s">
        <v>30</v>
      </c>
      <c r="C51" s="30">
        <v>6.0182000000000002</v>
      </c>
      <c r="D51" s="29">
        <f>$C51*0</f>
        <v>0</v>
      </c>
      <c r="E51" s="29">
        <f>$C51*1</f>
        <v>6.0182000000000002</v>
      </c>
      <c r="F51" s="29">
        <f>$C51*2</f>
        <v>12.0364</v>
      </c>
      <c r="G51" s="29">
        <f>$C51*3</f>
        <v>18.054600000000001</v>
      </c>
      <c r="H51" s="29">
        <f>$C51*4</f>
        <v>24.072800000000001</v>
      </c>
      <c r="I51" s="29">
        <f>$C51*5</f>
        <v>30.091000000000001</v>
      </c>
      <c r="J51" s="29">
        <f>$C51*8</f>
        <v>48.145600000000002</v>
      </c>
      <c r="K51" s="29">
        <f>$C51*10</f>
        <v>60.182000000000002</v>
      </c>
      <c r="L51" s="29">
        <f>$C51*15</f>
        <v>90.272999999999996</v>
      </c>
      <c r="M51" s="29">
        <f>$C51*20</f>
        <v>120.364</v>
      </c>
    </row>
    <row r="52" spans="1:13" ht="24" thickBot="1" x14ac:dyDescent="0.4">
      <c r="A52" s="39"/>
      <c r="B52" s="31" t="s">
        <v>25</v>
      </c>
      <c r="C52" s="32">
        <f t="shared" ref="C52:M52" si="18">SUM(C48:C51)</f>
        <v>7.6146000000000003</v>
      </c>
      <c r="D52" s="33">
        <f t="shared" si="18"/>
        <v>10.3</v>
      </c>
      <c r="E52" s="33">
        <f t="shared" si="18"/>
        <v>17.9146</v>
      </c>
      <c r="F52" s="33">
        <f t="shared" si="18"/>
        <v>25.529199999999999</v>
      </c>
      <c r="G52" s="33">
        <f t="shared" si="18"/>
        <v>33.143799999999999</v>
      </c>
      <c r="H52" s="33">
        <f t="shared" si="18"/>
        <v>40.758400000000002</v>
      </c>
      <c r="I52" s="33">
        <f t="shared" si="18"/>
        <v>48.373000000000005</v>
      </c>
      <c r="J52" s="33">
        <f t="shared" si="18"/>
        <v>71.216800000000006</v>
      </c>
      <c r="K52" s="33">
        <f t="shared" si="18"/>
        <v>86.445999999999998</v>
      </c>
      <c r="L52" s="33">
        <f t="shared" si="18"/>
        <v>124.51900000000001</v>
      </c>
      <c r="M52" s="33">
        <f t="shared" si="18"/>
        <v>162.59200000000001</v>
      </c>
    </row>
    <row r="53" spans="1:13" ht="15" thickTop="1" x14ac:dyDescent="0.2">
      <c r="A53" s="9"/>
      <c r="B53" s="11"/>
      <c r="C53" s="12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20.25" x14ac:dyDescent="0.3">
      <c r="A54" s="38" t="s">
        <v>64</v>
      </c>
      <c r="B54" s="27" t="s">
        <v>29</v>
      </c>
      <c r="C54" s="28">
        <v>4.6500000000000004</v>
      </c>
      <c r="D54" s="29">
        <v>0</v>
      </c>
      <c r="E54" s="29">
        <f>C54</f>
        <v>4.6500000000000004</v>
      </c>
      <c r="F54" s="29">
        <f>2*C54</f>
        <v>9.3000000000000007</v>
      </c>
      <c r="G54" s="29">
        <f>3*C54</f>
        <v>13.950000000000001</v>
      </c>
      <c r="H54" s="29">
        <f>4*C54</f>
        <v>18.600000000000001</v>
      </c>
      <c r="I54" s="29">
        <f>5*C54</f>
        <v>23.25</v>
      </c>
      <c r="J54" s="29">
        <f>8*C54</f>
        <v>37.200000000000003</v>
      </c>
      <c r="K54" s="29">
        <f>10*C54</f>
        <v>46.5</v>
      </c>
      <c r="L54" s="29">
        <f>15*C54</f>
        <v>69.75</v>
      </c>
      <c r="M54" s="29">
        <f>20*C54</f>
        <v>93</v>
      </c>
    </row>
    <row r="55" spans="1:13" ht="20.25" x14ac:dyDescent="0.3">
      <c r="A55" s="38" t="s">
        <v>65</v>
      </c>
      <c r="B55" s="27" t="s">
        <v>30</v>
      </c>
      <c r="C55" s="30">
        <v>7.4596</v>
      </c>
      <c r="D55" s="29">
        <f>$C55*0</f>
        <v>0</v>
      </c>
      <c r="E55" s="29">
        <f>$C55*1</f>
        <v>7.4596</v>
      </c>
      <c r="F55" s="29">
        <f>$C55*2</f>
        <v>14.9192</v>
      </c>
      <c r="G55" s="29">
        <f>$C55*3</f>
        <v>22.378799999999998</v>
      </c>
      <c r="H55" s="29">
        <f>$C55*4</f>
        <v>29.8384</v>
      </c>
      <c r="I55" s="29">
        <f>$C55*5</f>
        <v>37.298000000000002</v>
      </c>
      <c r="J55" s="29">
        <f>$C55*8</f>
        <v>59.6768</v>
      </c>
      <c r="K55" s="29">
        <f>$C55*10</f>
        <v>74.596000000000004</v>
      </c>
      <c r="L55" s="29">
        <f>$C55*15</f>
        <v>111.89400000000001</v>
      </c>
      <c r="M55" s="29">
        <f>$C55*20</f>
        <v>149.19200000000001</v>
      </c>
    </row>
    <row r="56" spans="1:13" ht="24" thickBot="1" x14ac:dyDescent="0.4">
      <c r="A56" s="39" t="s">
        <v>66</v>
      </c>
      <c r="B56" s="31" t="s">
        <v>25</v>
      </c>
      <c r="C56" s="32">
        <f t="shared" ref="C56:M56" si="19">SUM(C54:C55)</f>
        <v>12.1096</v>
      </c>
      <c r="D56" s="33">
        <f t="shared" si="19"/>
        <v>0</v>
      </c>
      <c r="E56" s="33">
        <f t="shared" si="19"/>
        <v>12.1096</v>
      </c>
      <c r="F56" s="33">
        <f t="shared" si="19"/>
        <v>24.219200000000001</v>
      </c>
      <c r="G56" s="33">
        <f t="shared" si="19"/>
        <v>36.328800000000001</v>
      </c>
      <c r="H56" s="33">
        <f t="shared" si="19"/>
        <v>48.438400000000001</v>
      </c>
      <c r="I56" s="33">
        <f t="shared" si="19"/>
        <v>60.548000000000002</v>
      </c>
      <c r="J56" s="33">
        <f t="shared" si="19"/>
        <v>96.876800000000003</v>
      </c>
      <c r="K56" s="33">
        <f t="shared" si="19"/>
        <v>121.096</v>
      </c>
      <c r="L56" s="33">
        <f t="shared" si="19"/>
        <v>181.64400000000001</v>
      </c>
      <c r="M56" s="33">
        <f t="shared" si="19"/>
        <v>242.19200000000001</v>
      </c>
    </row>
    <row r="57" spans="1:13" ht="15" thickTop="1" x14ac:dyDescent="0.2">
      <c r="A57" s="9"/>
      <c r="B57" s="11"/>
      <c r="C57" s="12"/>
      <c r="D57" s="10"/>
      <c r="E57" s="10" t="s">
        <v>18</v>
      </c>
      <c r="F57" s="10"/>
      <c r="G57" s="10"/>
      <c r="H57" s="10"/>
      <c r="I57" s="10"/>
      <c r="J57" s="10"/>
      <c r="K57" s="10"/>
      <c r="L57" s="10"/>
      <c r="M57" s="10"/>
    </row>
    <row r="58" spans="1:13" ht="14.25" x14ac:dyDescent="0.2">
      <c r="A58" s="11" t="s">
        <v>67</v>
      </c>
      <c r="B58" s="9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22.5" x14ac:dyDescent="0.3">
      <c r="A59" s="5" t="s">
        <v>2</v>
      </c>
      <c r="B59" s="5"/>
      <c r="C59" s="6"/>
      <c r="D59" s="7" t="s">
        <v>4</v>
      </c>
      <c r="E59" s="7" t="s">
        <v>5</v>
      </c>
      <c r="F59" s="7" t="s">
        <v>6</v>
      </c>
      <c r="G59" s="7" t="s">
        <v>7</v>
      </c>
      <c r="H59" s="7" t="s">
        <v>8</v>
      </c>
      <c r="I59" s="7" t="s">
        <v>9</v>
      </c>
      <c r="J59" s="7" t="s">
        <v>10</v>
      </c>
      <c r="K59" s="7" t="s">
        <v>11</v>
      </c>
      <c r="L59" s="7" t="s">
        <v>12</v>
      </c>
      <c r="M59" s="7" t="s">
        <v>13</v>
      </c>
    </row>
    <row r="60" spans="1:13" ht="22.5" x14ac:dyDescent="0.3">
      <c r="A60" s="5" t="s">
        <v>14</v>
      </c>
      <c r="B60" s="5"/>
      <c r="C60" s="6"/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  <c r="K60" s="7" t="s">
        <v>15</v>
      </c>
      <c r="L60" s="7" t="s">
        <v>15</v>
      </c>
      <c r="M60" s="7" t="s">
        <v>15</v>
      </c>
    </row>
    <row r="61" spans="1:13" ht="22.5" x14ac:dyDescent="0.3">
      <c r="A61" s="5" t="s">
        <v>16</v>
      </c>
      <c r="B61" s="5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30" x14ac:dyDescent="0.4">
      <c r="A62" s="8" t="s">
        <v>17</v>
      </c>
      <c r="B62" s="9"/>
      <c r="C62" s="10" t="s">
        <v>18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27" x14ac:dyDescent="0.35">
      <c r="A63" s="36" t="s">
        <v>19</v>
      </c>
      <c r="B63" s="37"/>
      <c r="C63" s="37"/>
      <c r="D63" s="35">
        <f t="shared" ref="D63:M63" si="20">D11</f>
        <v>13.2</v>
      </c>
      <c r="E63" s="35">
        <f t="shared" si="20"/>
        <v>21.087800000000001</v>
      </c>
      <c r="F63" s="35">
        <f t="shared" si="20"/>
        <v>28.9756</v>
      </c>
      <c r="G63" s="35">
        <f t="shared" si="20"/>
        <v>36.863399999999999</v>
      </c>
      <c r="H63" s="35">
        <f t="shared" si="20"/>
        <v>44.751199999999997</v>
      </c>
      <c r="I63" s="35">
        <f t="shared" si="20"/>
        <v>52.638999999999996</v>
      </c>
      <c r="J63" s="35">
        <f t="shared" si="20"/>
        <v>76.302400000000006</v>
      </c>
      <c r="K63" s="35">
        <f t="shared" si="20"/>
        <v>92.078000000000003</v>
      </c>
      <c r="L63" s="35">
        <f t="shared" si="20"/>
        <v>131.517</v>
      </c>
      <c r="M63" s="35">
        <f t="shared" si="20"/>
        <v>170.95600000000002</v>
      </c>
    </row>
    <row r="64" spans="1:13" ht="27" x14ac:dyDescent="0.35">
      <c r="A64" s="36" t="s">
        <v>26</v>
      </c>
      <c r="B64" s="37"/>
      <c r="C64" s="37"/>
      <c r="D64" s="35">
        <f t="shared" ref="D64:M64" si="21">D16</f>
        <v>13</v>
      </c>
      <c r="E64" s="35">
        <f t="shared" si="21"/>
        <v>21.121600000000001</v>
      </c>
      <c r="F64" s="35">
        <f t="shared" si="21"/>
        <v>29.243200000000002</v>
      </c>
      <c r="G64" s="35">
        <f t="shared" si="21"/>
        <v>37.364800000000002</v>
      </c>
      <c r="H64" s="35">
        <f t="shared" si="21"/>
        <v>45.486400000000003</v>
      </c>
      <c r="I64" s="35">
        <f t="shared" si="21"/>
        <v>53.608000000000004</v>
      </c>
      <c r="J64" s="35">
        <f t="shared" si="21"/>
        <v>77.972800000000007</v>
      </c>
      <c r="K64" s="35">
        <f t="shared" si="21"/>
        <v>94.216000000000008</v>
      </c>
      <c r="L64" s="35">
        <f t="shared" si="21"/>
        <v>134.82400000000001</v>
      </c>
      <c r="M64" s="35">
        <f t="shared" si="21"/>
        <v>175.43200000000002</v>
      </c>
    </row>
    <row r="65" spans="1:13" ht="27" x14ac:dyDescent="0.35">
      <c r="A65" s="36" t="s">
        <v>31</v>
      </c>
      <c r="B65" s="37"/>
      <c r="C65" s="37"/>
      <c r="D65" s="35">
        <f t="shared" ref="D65:M65" si="22">D21</f>
        <v>10</v>
      </c>
      <c r="E65" s="35">
        <f t="shared" si="22"/>
        <v>22.226100000000002</v>
      </c>
      <c r="F65" s="35">
        <f t="shared" si="22"/>
        <v>34.452200000000005</v>
      </c>
      <c r="G65" s="35">
        <f t="shared" si="22"/>
        <v>46.6783</v>
      </c>
      <c r="H65" s="35">
        <f t="shared" si="22"/>
        <v>58.904400000000003</v>
      </c>
      <c r="I65" s="35">
        <f t="shared" si="22"/>
        <v>71.130499999999998</v>
      </c>
      <c r="J65" s="35">
        <f t="shared" si="22"/>
        <v>107.80880000000001</v>
      </c>
      <c r="K65" s="35">
        <f t="shared" si="22"/>
        <v>132.261</v>
      </c>
      <c r="L65" s="35">
        <f t="shared" si="22"/>
        <v>193.39150000000001</v>
      </c>
      <c r="M65" s="35">
        <f t="shared" si="22"/>
        <v>254.52199999999999</v>
      </c>
    </row>
    <row r="66" spans="1:13" ht="27" x14ac:dyDescent="0.35">
      <c r="A66" s="36" t="s">
        <v>36</v>
      </c>
      <c r="B66" s="37"/>
      <c r="C66" s="37"/>
      <c r="D66" s="35">
        <f t="shared" ref="D66:M66" si="23">D26</f>
        <v>11.25</v>
      </c>
      <c r="E66" s="35">
        <f t="shared" si="23"/>
        <v>19.545300000000001</v>
      </c>
      <c r="F66" s="35">
        <f t="shared" si="23"/>
        <v>27.840600000000002</v>
      </c>
      <c r="G66" s="35">
        <f t="shared" si="23"/>
        <v>36.135900000000007</v>
      </c>
      <c r="H66" s="35">
        <f t="shared" si="23"/>
        <v>44.431200000000004</v>
      </c>
      <c r="I66" s="35">
        <f t="shared" si="23"/>
        <v>52.726500000000001</v>
      </c>
      <c r="J66" s="35">
        <f t="shared" si="23"/>
        <v>77.612400000000008</v>
      </c>
      <c r="K66" s="35">
        <f t="shared" si="23"/>
        <v>94.203000000000003</v>
      </c>
      <c r="L66" s="35">
        <f t="shared" si="23"/>
        <v>135.67950000000002</v>
      </c>
      <c r="M66" s="35">
        <f t="shared" si="23"/>
        <v>177.15600000000001</v>
      </c>
    </row>
    <row r="67" spans="1:13" ht="27" x14ac:dyDescent="0.35">
      <c r="A67" s="36" t="s">
        <v>68</v>
      </c>
      <c r="B67" s="37"/>
      <c r="C67" s="37"/>
      <c r="D67" s="35">
        <f t="shared" ref="D67:M67" si="24">D31</f>
        <v>8.08</v>
      </c>
      <c r="E67" s="35">
        <f t="shared" si="24"/>
        <v>16.3841</v>
      </c>
      <c r="F67" s="35">
        <f t="shared" si="24"/>
        <v>24.688199999999998</v>
      </c>
      <c r="G67" s="35">
        <f t="shared" si="24"/>
        <v>32.9923</v>
      </c>
      <c r="H67" s="35">
        <f t="shared" si="24"/>
        <v>41.296399999999998</v>
      </c>
      <c r="I67" s="35">
        <f t="shared" si="24"/>
        <v>49.600499999999997</v>
      </c>
      <c r="J67" s="35">
        <f t="shared" si="24"/>
        <v>74.512799999999999</v>
      </c>
      <c r="K67" s="35">
        <f t="shared" si="24"/>
        <v>91.120999999999995</v>
      </c>
      <c r="L67" s="35">
        <f t="shared" si="24"/>
        <v>130.6465</v>
      </c>
      <c r="M67" s="35">
        <f t="shared" si="24"/>
        <v>171.50199999999998</v>
      </c>
    </row>
    <row r="68" spans="1:13" ht="27" x14ac:dyDescent="0.35">
      <c r="A68" s="36" t="s">
        <v>46</v>
      </c>
      <c r="B68" s="37"/>
      <c r="C68" s="37"/>
      <c r="D68" s="35">
        <f t="shared" ref="D68:M68" si="25">D36</f>
        <v>11</v>
      </c>
      <c r="E68" s="35">
        <f t="shared" si="25"/>
        <v>18.263400000000001</v>
      </c>
      <c r="F68" s="35">
        <f t="shared" si="25"/>
        <v>25.526800000000001</v>
      </c>
      <c r="G68" s="35">
        <f t="shared" si="25"/>
        <v>32.790199999999999</v>
      </c>
      <c r="H68" s="35">
        <f t="shared" si="25"/>
        <v>40.053600000000003</v>
      </c>
      <c r="I68" s="35">
        <f t="shared" si="25"/>
        <v>47.317</v>
      </c>
      <c r="J68" s="35">
        <f t="shared" si="25"/>
        <v>69.107199999999992</v>
      </c>
      <c r="K68" s="35">
        <f t="shared" si="25"/>
        <v>83.634</v>
      </c>
      <c r="L68" s="35">
        <f t="shared" si="25"/>
        <v>119.95099999999999</v>
      </c>
      <c r="M68" s="35">
        <f t="shared" si="25"/>
        <v>156.268</v>
      </c>
    </row>
    <row r="69" spans="1:13" ht="27" x14ac:dyDescent="0.35">
      <c r="A69" s="36" t="s">
        <v>50</v>
      </c>
      <c r="B69" s="37"/>
      <c r="C69" s="37"/>
      <c r="D69" s="35">
        <f t="shared" ref="D69:M69" si="26">D41</f>
        <v>14.94</v>
      </c>
      <c r="E69" s="35">
        <f t="shared" si="26"/>
        <v>20.348500000000001</v>
      </c>
      <c r="F69" s="35">
        <f t="shared" si="26"/>
        <v>27.907</v>
      </c>
      <c r="G69" s="35">
        <f t="shared" si="26"/>
        <v>35.215499999999999</v>
      </c>
      <c r="H69" s="35">
        <f t="shared" si="26"/>
        <v>42.524000000000001</v>
      </c>
      <c r="I69" s="35">
        <f t="shared" si="26"/>
        <v>49.6325</v>
      </c>
      <c r="J69" s="35">
        <f t="shared" si="26"/>
        <v>70.858000000000004</v>
      </c>
      <c r="K69" s="35">
        <f t="shared" si="26"/>
        <v>84.875</v>
      </c>
      <c r="L69" s="35">
        <f t="shared" si="26"/>
        <v>119.91749999999999</v>
      </c>
      <c r="M69" s="35">
        <f t="shared" si="26"/>
        <v>154.96</v>
      </c>
    </row>
    <row r="70" spans="1:13" ht="27" x14ac:dyDescent="0.35">
      <c r="A70" s="36" t="s">
        <v>55</v>
      </c>
      <c r="B70" s="37"/>
      <c r="C70" s="37"/>
      <c r="D70" s="35">
        <f t="shared" ref="D70:M70" si="27">D46</f>
        <v>12.84</v>
      </c>
      <c r="E70" s="35">
        <f t="shared" si="27"/>
        <v>18.503700000000002</v>
      </c>
      <c r="F70" s="35">
        <f t="shared" si="27"/>
        <v>24.167400000000001</v>
      </c>
      <c r="G70" s="35">
        <f t="shared" si="27"/>
        <v>29.831099999999999</v>
      </c>
      <c r="H70" s="35">
        <f t="shared" si="27"/>
        <v>35.494799999999998</v>
      </c>
      <c r="I70" s="35">
        <f t="shared" si="27"/>
        <v>41.158500000000004</v>
      </c>
      <c r="J70" s="35">
        <f t="shared" si="27"/>
        <v>58.1496</v>
      </c>
      <c r="K70" s="35">
        <f t="shared" si="27"/>
        <v>69.477000000000004</v>
      </c>
      <c r="L70" s="35">
        <f t="shared" si="27"/>
        <v>97.79549999999999</v>
      </c>
      <c r="M70" s="35">
        <f t="shared" si="27"/>
        <v>126.11399999999999</v>
      </c>
    </row>
    <row r="71" spans="1:13" ht="27" x14ac:dyDescent="0.35">
      <c r="A71" s="36" t="s">
        <v>59</v>
      </c>
      <c r="B71" s="37"/>
      <c r="C71" s="37"/>
      <c r="D71" s="35">
        <f t="shared" ref="D71:M71" si="28">D52</f>
        <v>10.3</v>
      </c>
      <c r="E71" s="35">
        <f t="shared" si="28"/>
        <v>17.9146</v>
      </c>
      <c r="F71" s="35">
        <f t="shared" si="28"/>
        <v>25.529199999999999</v>
      </c>
      <c r="G71" s="35">
        <f t="shared" si="28"/>
        <v>33.143799999999999</v>
      </c>
      <c r="H71" s="35">
        <f t="shared" si="28"/>
        <v>40.758400000000002</v>
      </c>
      <c r="I71" s="35">
        <f t="shared" si="28"/>
        <v>48.373000000000005</v>
      </c>
      <c r="J71" s="35">
        <f t="shared" si="28"/>
        <v>71.216800000000006</v>
      </c>
      <c r="K71" s="35">
        <f t="shared" si="28"/>
        <v>86.445999999999998</v>
      </c>
      <c r="L71" s="35">
        <f t="shared" si="28"/>
        <v>124.51900000000001</v>
      </c>
      <c r="M71" s="35">
        <f t="shared" si="28"/>
        <v>162.59200000000001</v>
      </c>
    </row>
    <row r="72" spans="1:13" ht="27" x14ac:dyDescent="0.35">
      <c r="A72" s="36" t="s">
        <v>64</v>
      </c>
      <c r="B72" s="37"/>
      <c r="C72" s="37"/>
      <c r="D72" s="35">
        <f t="shared" ref="D72:M72" si="29">D56</f>
        <v>0</v>
      </c>
      <c r="E72" s="35">
        <f t="shared" si="29"/>
        <v>12.1096</v>
      </c>
      <c r="F72" s="35">
        <f t="shared" si="29"/>
        <v>24.219200000000001</v>
      </c>
      <c r="G72" s="35">
        <f t="shared" si="29"/>
        <v>36.328800000000001</v>
      </c>
      <c r="H72" s="35">
        <f t="shared" si="29"/>
        <v>48.438400000000001</v>
      </c>
      <c r="I72" s="35">
        <f t="shared" si="29"/>
        <v>60.548000000000002</v>
      </c>
      <c r="J72" s="35">
        <f t="shared" si="29"/>
        <v>96.876800000000003</v>
      </c>
      <c r="K72" s="35">
        <f t="shared" si="29"/>
        <v>121.096</v>
      </c>
      <c r="L72" s="35">
        <f t="shared" si="29"/>
        <v>181.64400000000001</v>
      </c>
      <c r="M72" s="35">
        <f t="shared" si="29"/>
        <v>242.19200000000001</v>
      </c>
    </row>
  </sheetData>
  <mergeCells count="2">
    <mergeCell ref="A1:M1"/>
    <mergeCell ref="A2:M2"/>
  </mergeCells>
  <pageMargins left="0.44" right="0.37" top="0.52" bottom="0.55000000000000004" header="0.5" footer="0.5"/>
  <pageSetup scale="41" fitToHeight="2" orientation="landscape" r:id="rId1"/>
  <headerFooter alignWithMargins="0"/>
  <rowBreaks count="1" manualBreakCount="1">
    <brk id="58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72"/>
  <sheetViews>
    <sheetView tabSelected="1" view="pageBreakPreview" topLeftCell="A44" zoomScale="50" zoomScaleSheetLayoutView="50" workbookViewId="0">
      <selection activeCell="L81" sqref="L81"/>
    </sheetView>
  </sheetViews>
  <sheetFormatPr defaultRowHeight="12.75" x14ac:dyDescent="0.2"/>
  <cols>
    <col min="1" max="1" width="81.85546875" customWidth="1"/>
    <col min="2" max="2" width="59" customWidth="1"/>
    <col min="3" max="3" width="19" bestFit="1" customWidth="1"/>
    <col min="4" max="9" width="14.5703125" bestFit="1" customWidth="1"/>
    <col min="10" max="11" width="17" bestFit="1" customWidth="1"/>
    <col min="12" max="13" width="17" customWidth="1"/>
  </cols>
  <sheetData>
    <row r="1" spans="1:13" ht="34.5" x14ac:dyDescent="0.55000000000000004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4.5" x14ac:dyDescent="0.55000000000000004">
      <c r="A2" s="47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34.5" x14ac:dyDescent="0.55000000000000004">
      <c r="A3" s="2" t="s">
        <v>1</v>
      </c>
      <c r="B3" s="2"/>
      <c r="C3" s="2"/>
      <c r="D3" s="2"/>
      <c r="E3" s="2"/>
      <c r="F3" s="2"/>
      <c r="G3" s="3"/>
      <c r="H3" s="3"/>
      <c r="I3" s="2"/>
      <c r="J3" s="4"/>
      <c r="K3" s="2"/>
      <c r="L3" s="2"/>
      <c r="M3" s="2"/>
    </row>
    <row r="4" spans="1:13" ht="20.25" x14ac:dyDescent="0.3">
      <c r="A4" s="5" t="s">
        <v>2</v>
      </c>
      <c r="B4" s="5"/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</row>
    <row r="5" spans="1:13" ht="20.25" x14ac:dyDescent="0.3">
      <c r="A5" s="5" t="s">
        <v>14</v>
      </c>
      <c r="B5" s="5"/>
      <c r="C5" s="6" t="s">
        <v>15</v>
      </c>
      <c r="D5" s="6" t="s">
        <v>15</v>
      </c>
      <c r="E5" s="6" t="s">
        <v>15</v>
      </c>
      <c r="F5" s="6" t="s">
        <v>15</v>
      </c>
      <c r="G5" s="6" t="s">
        <v>15</v>
      </c>
      <c r="H5" s="6" t="s">
        <v>15</v>
      </c>
      <c r="I5" s="6" t="s">
        <v>15</v>
      </c>
      <c r="J5" s="6" t="s">
        <v>15</v>
      </c>
      <c r="K5" s="6" t="s">
        <v>15</v>
      </c>
      <c r="L5" s="6" t="s">
        <v>15</v>
      </c>
      <c r="M5" s="6" t="s">
        <v>15</v>
      </c>
    </row>
    <row r="6" spans="1:13" ht="20.25" x14ac:dyDescent="0.3">
      <c r="A6" s="5" t="s">
        <v>16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5">
      <c r="A7" s="15" t="s">
        <v>17</v>
      </c>
      <c r="B7" s="15"/>
      <c r="C7" s="16" t="s">
        <v>18</v>
      </c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0.25" x14ac:dyDescent="0.3">
      <c r="A8" s="41" t="s">
        <v>19</v>
      </c>
      <c r="B8" s="17" t="s">
        <v>20</v>
      </c>
      <c r="C8" s="18">
        <v>0</v>
      </c>
      <c r="D8" s="19">
        <v>13.2</v>
      </c>
      <c r="E8" s="19">
        <f t="shared" ref="E8:M8" si="0">D8</f>
        <v>13.2</v>
      </c>
      <c r="F8" s="19">
        <f t="shared" si="0"/>
        <v>13.2</v>
      </c>
      <c r="G8" s="19">
        <f t="shared" si="0"/>
        <v>13.2</v>
      </c>
      <c r="H8" s="19">
        <f t="shared" si="0"/>
        <v>13.2</v>
      </c>
      <c r="I8" s="19">
        <f t="shared" si="0"/>
        <v>13.2</v>
      </c>
      <c r="J8" s="19">
        <f t="shared" si="0"/>
        <v>13.2</v>
      </c>
      <c r="K8" s="19">
        <f t="shared" si="0"/>
        <v>13.2</v>
      </c>
      <c r="L8" s="19">
        <f t="shared" si="0"/>
        <v>13.2</v>
      </c>
      <c r="M8" s="19">
        <f t="shared" si="0"/>
        <v>13.2</v>
      </c>
    </row>
    <row r="9" spans="1:13" ht="20.25" x14ac:dyDescent="0.3">
      <c r="A9" s="44" t="s">
        <v>80</v>
      </c>
      <c r="B9" s="17" t="s">
        <v>22</v>
      </c>
      <c r="C9" s="18">
        <v>2.7581000000000002</v>
      </c>
      <c r="D9" s="19">
        <v>0</v>
      </c>
      <c r="E9" s="19">
        <f>C9</f>
        <v>2.7581000000000002</v>
      </c>
      <c r="F9" s="19">
        <f>2*E9</f>
        <v>5.5162000000000004</v>
      </c>
      <c r="G9" s="19">
        <f>3*E9</f>
        <v>8.2743000000000002</v>
      </c>
      <c r="H9" s="19">
        <f>4*E9</f>
        <v>11.032400000000001</v>
      </c>
      <c r="I9" s="19">
        <f>5*E9</f>
        <v>13.790500000000002</v>
      </c>
      <c r="J9" s="19">
        <f>8*E9</f>
        <v>22.064800000000002</v>
      </c>
      <c r="K9" s="19">
        <f>10*E9</f>
        <v>27.581000000000003</v>
      </c>
      <c r="L9" s="19">
        <f>15*E9</f>
        <v>41.371500000000005</v>
      </c>
      <c r="M9" s="19">
        <f>20*E9</f>
        <v>55.162000000000006</v>
      </c>
    </row>
    <row r="10" spans="1:13" ht="20.25" x14ac:dyDescent="0.3">
      <c r="A10" s="43" t="s">
        <v>23</v>
      </c>
      <c r="B10" s="17" t="s">
        <v>24</v>
      </c>
      <c r="C10" s="20">
        <v>5.1620999999999997</v>
      </c>
      <c r="D10" s="19">
        <f>$C10*0</f>
        <v>0</v>
      </c>
      <c r="E10" s="19">
        <f>$C10*1</f>
        <v>5.1620999999999997</v>
      </c>
      <c r="F10" s="19">
        <f>$C10*2</f>
        <v>10.324199999999999</v>
      </c>
      <c r="G10" s="19">
        <f>$C10*3</f>
        <v>15.4863</v>
      </c>
      <c r="H10" s="19">
        <f>$C10*4</f>
        <v>20.648399999999999</v>
      </c>
      <c r="I10" s="19">
        <f>$C10*5</f>
        <v>25.810499999999998</v>
      </c>
      <c r="J10" s="19">
        <f>$C10*8</f>
        <v>41.296799999999998</v>
      </c>
      <c r="K10" s="19">
        <f>$C10*10</f>
        <v>51.620999999999995</v>
      </c>
      <c r="L10" s="19">
        <f>$C10*15</f>
        <v>77.4315</v>
      </c>
      <c r="M10" s="19">
        <f>$C10*20</f>
        <v>103.24199999999999</v>
      </c>
    </row>
    <row r="11" spans="1:13" ht="24" thickBot="1" x14ac:dyDescent="0.4">
      <c r="A11" s="45"/>
      <c r="B11" s="21" t="s">
        <v>25</v>
      </c>
      <c r="C11" s="22">
        <f t="shared" ref="C11:M11" si="1">SUM(C8:C10)</f>
        <v>7.9201999999999995</v>
      </c>
      <c r="D11" s="23">
        <f t="shared" si="1"/>
        <v>13.2</v>
      </c>
      <c r="E11" s="23">
        <f t="shared" si="1"/>
        <v>21.120200000000001</v>
      </c>
      <c r="F11" s="23">
        <f t="shared" si="1"/>
        <v>29.040399999999998</v>
      </c>
      <c r="G11" s="23">
        <f t="shared" si="1"/>
        <v>36.960599999999999</v>
      </c>
      <c r="H11" s="23">
        <f t="shared" si="1"/>
        <v>44.880799999999994</v>
      </c>
      <c r="I11" s="23">
        <f t="shared" si="1"/>
        <v>52.801000000000002</v>
      </c>
      <c r="J11" s="23">
        <f t="shared" si="1"/>
        <v>76.561599999999999</v>
      </c>
      <c r="K11" s="23">
        <f t="shared" si="1"/>
        <v>92.402000000000001</v>
      </c>
      <c r="L11" s="23">
        <f t="shared" si="1"/>
        <v>132.00299999999999</v>
      </c>
      <c r="M11" s="23">
        <f t="shared" si="1"/>
        <v>171.60399999999998</v>
      </c>
    </row>
    <row r="12" spans="1:13" ht="15.75" customHeight="1" thickTop="1" x14ac:dyDescent="0.2">
      <c r="A12" s="9"/>
      <c r="B12" s="11"/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0.25" x14ac:dyDescent="0.3">
      <c r="A13" s="41" t="s">
        <v>26</v>
      </c>
      <c r="B13" s="17" t="s">
        <v>27</v>
      </c>
      <c r="C13" s="24">
        <v>0</v>
      </c>
      <c r="D13" s="25">
        <v>13</v>
      </c>
      <c r="E13" s="25">
        <f t="shared" ref="E13:M13" si="2">D13</f>
        <v>13</v>
      </c>
      <c r="F13" s="25">
        <f t="shared" si="2"/>
        <v>13</v>
      </c>
      <c r="G13" s="25">
        <f t="shared" si="2"/>
        <v>13</v>
      </c>
      <c r="H13" s="25">
        <f t="shared" si="2"/>
        <v>13</v>
      </c>
      <c r="I13" s="25">
        <f t="shared" si="2"/>
        <v>13</v>
      </c>
      <c r="J13" s="25">
        <f t="shared" si="2"/>
        <v>13</v>
      </c>
      <c r="K13" s="25">
        <f t="shared" si="2"/>
        <v>13</v>
      </c>
      <c r="L13" s="25">
        <f t="shared" si="2"/>
        <v>13</v>
      </c>
      <c r="M13" s="25">
        <f t="shared" si="2"/>
        <v>13</v>
      </c>
    </row>
    <row r="14" spans="1:13" ht="20.25" x14ac:dyDescent="0.3">
      <c r="A14" s="42" t="s">
        <v>74</v>
      </c>
      <c r="B14" s="17" t="s">
        <v>29</v>
      </c>
      <c r="C14" s="24">
        <v>3.2444000000000002</v>
      </c>
      <c r="D14" s="19">
        <v>0</v>
      </c>
      <c r="E14" s="19">
        <f>1*C14</f>
        <v>3.2444000000000002</v>
      </c>
      <c r="F14" s="19">
        <f>2*C14</f>
        <v>6.4888000000000003</v>
      </c>
      <c r="G14" s="19">
        <f>3*C14</f>
        <v>9.7332000000000001</v>
      </c>
      <c r="H14" s="19">
        <f>4*C14</f>
        <v>12.977600000000001</v>
      </c>
      <c r="I14" s="19">
        <f>5*C14</f>
        <v>16.222000000000001</v>
      </c>
      <c r="J14" s="19">
        <f>8*C14</f>
        <v>25.955200000000001</v>
      </c>
      <c r="K14" s="19">
        <f>10*C14</f>
        <v>32.444000000000003</v>
      </c>
      <c r="L14" s="19">
        <f>15*C14</f>
        <v>48.666000000000004</v>
      </c>
      <c r="M14" s="19">
        <f>20*C14</f>
        <v>64.888000000000005</v>
      </c>
    </row>
    <row r="15" spans="1:13" ht="20.25" x14ac:dyDescent="0.3">
      <c r="A15" s="43" t="s">
        <v>23</v>
      </c>
      <c r="B15" s="17" t="s">
        <v>30</v>
      </c>
      <c r="C15" s="26">
        <v>4.8695000000000004</v>
      </c>
      <c r="D15" s="19">
        <f>$C15*0</f>
        <v>0</v>
      </c>
      <c r="E15" s="19">
        <f>$C15*1</f>
        <v>4.8695000000000004</v>
      </c>
      <c r="F15" s="19">
        <f>$C15*2</f>
        <v>9.7390000000000008</v>
      </c>
      <c r="G15" s="19">
        <f>$C15*3</f>
        <v>14.608500000000001</v>
      </c>
      <c r="H15" s="19">
        <f>$C15*4</f>
        <v>19.478000000000002</v>
      </c>
      <c r="I15" s="19">
        <f>$C15*5</f>
        <v>24.347500000000004</v>
      </c>
      <c r="J15" s="19">
        <f>$C15*8</f>
        <v>38.956000000000003</v>
      </c>
      <c r="K15" s="19">
        <f>$C15*10</f>
        <v>48.695000000000007</v>
      </c>
      <c r="L15" s="19">
        <f>$C15*15</f>
        <v>73.042500000000004</v>
      </c>
      <c r="M15" s="19">
        <f>$C15*20</f>
        <v>97.390000000000015</v>
      </c>
    </row>
    <row r="16" spans="1:13" ht="24" thickBot="1" x14ac:dyDescent="0.4">
      <c r="A16" s="43"/>
      <c r="B16" s="21" t="s">
        <v>25</v>
      </c>
      <c r="C16" s="22">
        <f t="shared" ref="C16:M16" si="3">SUM(C13:C15)</f>
        <v>8.113900000000001</v>
      </c>
      <c r="D16" s="23">
        <f t="shared" si="3"/>
        <v>13</v>
      </c>
      <c r="E16" s="23">
        <f t="shared" si="3"/>
        <v>21.113900000000001</v>
      </c>
      <c r="F16" s="23">
        <f t="shared" si="3"/>
        <v>29.227800000000002</v>
      </c>
      <c r="G16" s="23">
        <f t="shared" si="3"/>
        <v>37.341700000000003</v>
      </c>
      <c r="H16" s="23">
        <f t="shared" si="3"/>
        <v>45.455600000000004</v>
      </c>
      <c r="I16" s="23">
        <f t="shared" si="3"/>
        <v>53.569500000000005</v>
      </c>
      <c r="J16" s="23">
        <f t="shared" si="3"/>
        <v>77.911200000000008</v>
      </c>
      <c r="K16" s="23">
        <f t="shared" si="3"/>
        <v>94.13900000000001</v>
      </c>
      <c r="L16" s="23">
        <f t="shared" si="3"/>
        <v>134.70850000000002</v>
      </c>
      <c r="M16" s="23">
        <f t="shared" si="3"/>
        <v>175.27800000000002</v>
      </c>
    </row>
    <row r="17" spans="1:18" ht="15" thickTop="1" x14ac:dyDescent="0.2">
      <c r="A17" s="9"/>
      <c r="B17" s="11"/>
      <c r="C17" s="14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8" ht="20.25" x14ac:dyDescent="0.3">
      <c r="A18" s="38" t="s">
        <v>31</v>
      </c>
      <c r="B18" s="27" t="s">
        <v>32</v>
      </c>
      <c r="C18" s="28">
        <v>0</v>
      </c>
      <c r="D18" s="29">
        <v>10</v>
      </c>
      <c r="E18" s="29">
        <f t="shared" ref="E18:M18" si="4">D18</f>
        <v>10</v>
      </c>
      <c r="F18" s="29">
        <f t="shared" si="4"/>
        <v>10</v>
      </c>
      <c r="G18" s="29">
        <f t="shared" si="4"/>
        <v>10</v>
      </c>
      <c r="H18" s="29">
        <f t="shared" si="4"/>
        <v>10</v>
      </c>
      <c r="I18" s="29">
        <f t="shared" si="4"/>
        <v>10</v>
      </c>
      <c r="J18" s="29">
        <f t="shared" si="4"/>
        <v>10</v>
      </c>
      <c r="K18" s="29">
        <f t="shared" si="4"/>
        <v>10</v>
      </c>
      <c r="L18" s="29">
        <f t="shared" si="4"/>
        <v>10</v>
      </c>
      <c r="M18" s="29">
        <f t="shared" si="4"/>
        <v>10</v>
      </c>
      <c r="R18" s="1"/>
    </row>
    <row r="19" spans="1:18" ht="20.25" x14ac:dyDescent="0.3">
      <c r="A19" s="38" t="s">
        <v>33</v>
      </c>
      <c r="B19" s="27" t="s">
        <v>29</v>
      </c>
      <c r="C19" s="28">
        <v>1.929</v>
      </c>
      <c r="D19" s="29">
        <v>0</v>
      </c>
      <c r="E19" s="29">
        <f>1*C19</f>
        <v>1.929</v>
      </c>
      <c r="F19" s="29">
        <f>2*C19</f>
        <v>3.8580000000000001</v>
      </c>
      <c r="G19" s="29">
        <f>3*C19</f>
        <v>5.7869999999999999</v>
      </c>
      <c r="H19" s="29">
        <f>4*C19</f>
        <v>7.7160000000000002</v>
      </c>
      <c r="I19" s="29">
        <f>5*C19</f>
        <v>9.6449999999999996</v>
      </c>
      <c r="J19" s="29">
        <f>8*C19</f>
        <v>15.432</v>
      </c>
      <c r="K19" s="29">
        <f>10*C19</f>
        <v>19.29</v>
      </c>
      <c r="L19" s="29">
        <f>15*C19</f>
        <v>28.935000000000002</v>
      </c>
      <c r="M19" s="29">
        <f>20*C19</f>
        <v>38.58</v>
      </c>
    </row>
    <row r="20" spans="1:18" ht="20.25" x14ac:dyDescent="0.3">
      <c r="A20" s="39" t="s">
        <v>34</v>
      </c>
      <c r="B20" s="27" t="s">
        <v>30</v>
      </c>
      <c r="C20" s="30">
        <v>10.3355</v>
      </c>
      <c r="D20" s="29">
        <f>$C20*0</f>
        <v>0</v>
      </c>
      <c r="E20" s="29">
        <f>$C20*1</f>
        <v>10.3355</v>
      </c>
      <c r="F20" s="29">
        <f>$C20*2</f>
        <v>20.670999999999999</v>
      </c>
      <c r="G20" s="29">
        <f>$C20*3</f>
        <v>31.006499999999999</v>
      </c>
      <c r="H20" s="29">
        <f>$C20*4</f>
        <v>41.341999999999999</v>
      </c>
      <c r="I20" s="29">
        <f>$C20*5</f>
        <v>51.677499999999995</v>
      </c>
      <c r="J20" s="29">
        <f>$C20*8</f>
        <v>82.683999999999997</v>
      </c>
      <c r="K20" s="29">
        <f>$C20*10</f>
        <v>103.35499999999999</v>
      </c>
      <c r="L20" s="29">
        <f>$C20*15</f>
        <v>155.0325</v>
      </c>
      <c r="M20" s="29">
        <f>$C20*20</f>
        <v>206.70999999999998</v>
      </c>
    </row>
    <row r="21" spans="1:18" ht="24" thickBot="1" x14ac:dyDescent="0.4">
      <c r="A21" s="39" t="s">
        <v>35</v>
      </c>
      <c r="B21" s="31" t="s">
        <v>25</v>
      </c>
      <c r="C21" s="32">
        <f t="shared" ref="C21:M21" si="5">SUM(C18:C20)</f>
        <v>12.2645</v>
      </c>
      <c r="D21" s="33">
        <f t="shared" si="5"/>
        <v>10</v>
      </c>
      <c r="E21" s="33">
        <f t="shared" si="5"/>
        <v>22.264499999999998</v>
      </c>
      <c r="F21" s="33">
        <f t="shared" si="5"/>
        <v>34.528999999999996</v>
      </c>
      <c r="G21" s="33">
        <f t="shared" si="5"/>
        <v>46.793499999999995</v>
      </c>
      <c r="H21" s="33">
        <f t="shared" si="5"/>
        <v>59.058</v>
      </c>
      <c r="I21" s="33">
        <f t="shared" si="5"/>
        <v>71.322499999999991</v>
      </c>
      <c r="J21" s="33">
        <f t="shared" si="5"/>
        <v>108.116</v>
      </c>
      <c r="K21" s="33">
        <f t="shared" si="5"/>
        <v>132.64499999999998</v>
      </c>
      <c r="L21" s="33">
        <f t="shared" si="5"/>
        <v>193.9675</v>
      </c>
      <c r="M21" s="33">
        <f t="shared" si="5"/>
        <v>255.28999999999996</v>
      </c>
    </row>
    <row r="22" spans="1:18" ht="15" thickTop="1" x14ac:dyDescent="0.2">
      <c r="A22" s="9"/>
      <c r="B22" s="11"/>
      <c r="C22" s="14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8" ht="20.25" x14ac:dyDescent="0.3">
      <c r="A23" s="38" t="s">
        <v>36</v>
      </c>
      <c r="B23" s="27" t="s">
        <v>37</v>
      </c>
      <c r="C23" s="28">
        <v>0</v>
      </c>
      <c r="D23" s="29">
        <v>11.25</v>
      </c>
      <c r="E23" s="29">
        <f t="shared" ref="E23:M23" si="6">D23</f>
        <v>11.25</v>
      </c>
      <c r="F23" s="29">
        <f t="shared" si="6"/>
        <v>11.25</v>
      </c>
      <c r="G23" s="29">
        <f t="shared" si="6"/>
        <v>11.25</v>
      </c>
      <c r="H23" s="29">
        <f t="shared" si="6"/>
        <v>11.25</v>
      </c>
      <c r="I23" s="29">
        <f t="shared" si="6"/>
        <v>11.25</v>
      </c>
      <c r="J23" s="29">
        <f t="shared" si="6"/>
        <v>11.25</v>
      </c>
      <c r="K23" s="29">
        <f t="shared" si="6"/>
        <v>11.25</v>
      </c>
      <c r="L23" s="29">
        <f t="shared" si="6"/>
        <v>11.25</v>
      </c>
      <c r="M23" s="29">
        <f t="shared" si="6"/>
        <v>11.25</v>
      </c>
    </row>
    <row r="24" spans="1:18" ht="20.25" x14ac:dyDescent="0.3">
      <c r="A24" s="38" t="s">
        <v>38</v>
      </c>
      <c r="B24" s="27" t="s">
        <v>39</v>
      </c>
      <c r="C24" s="28">
        <v>1.2432000000000001</v>
      </c>
      <c r="D24" s="29">
        <v>0</v>
      </c>
      <c r="E24" s="29">
        <f>1*C24</f>
        <v>1.2432000000000001</v>
      </c>
      <c r="F24" s="29">
        <f>2*C24</f>
        <v>2.4864000000000002</v>
      </c>
      <c r="G24" s="29">
        <f>3*C24</f>
        <v>3.7296000000000005</v>
      </c>
      <c r="H24" s="29">
        <f>4*C24</f>
        <v>4.9728000000000003</v>
      </c>
      <c r="I24" s="29">
        <f>5*C24</f>
        <v>6.2160000000000002</v>
      </c>
      <c r="J24" s="29">
        <f>8*C24</f>
        <v>9.9456000000000007</v>
      </c>
      <c r="K24" s="29">
        <f>10*C24</f>
        <v>12.432</v>
      </c>
      <c r="L24" s="29">
        <f>15*C24</f>
        <v>18.648</v>
      </c>
      <c r="M24" s="29">
        <f>20*C24</f>
        <v>24.864000000000001</v>
      </c>
    </row>
    <row r="25" spans="1:18" ht="20.25" x14ac:dyDescent="0.3">
      <c r="A25" s="39" t="s">
        <v>34</v>
      </c>
      <c r="B25" s="27" t="s">
        <v>24</v>
      </c>
      <c r="C25" s="30">
        <v>7.0815000000000001</v>
      </c>
      <c r="D25" s="29">
        <f>$C25*0</f>
        <v>0</v>
      </c>
      <c r="E25" s="29">
        <f>$C25*1</f>
        <v>7.0815000000000001</v>
      </c>
      <c r="F25" s="29">
        <f>$C25*2</f>
        <v>14.163</v>
      </c>
      <c r="G25" s="29">
        <f>$C25*3</f>
        <v>21.244500000000002</v>
      </c>
      <c r="H25" s="29">
        <f>$C25*4</f>
        <v>28.326000000000001</v>
      </c>
      <c r="I25" s="29">
        <f>$C25*5</f>
        <v>35.407499999999999</v>
      </c>
      <c r="J25" s="29">
        <f>$C25*8</f>
        <v>56.652000000000001</v>
      </c>
      <c r="K25" s="29">
        <f>$C25*10</f>
        <v>70.814999999999998</v>
      </c>
      <c r="L25" s="29">
        <f>$C25*15</f>
        <v>106.2225</v>
      </c>
      <c r="M25" s="29">
        <f>$C25*20</f>
        <v>141.63</v>
      </c>
    </row>
    <row r="26" spans="1:18" ht="24" thickBot="1" x14ac:dyDescent="0.4">
      <c r="A26" s="39" t="s">
        <v>40</v>
      </c>
      <c r="B26" s="31" t="s">
        <v>25</v>
      </c>
      <c r="C26" s="32">
        <f t="shared" ref="C26:M26" si="7">SUM(C23:C25)</f>
        <v>8.3247</v>
      </c>
      <c r="D26" s="33">
        <f t="shared" si="7"/>
        <v>11.25</v>
      </c>
      <c r="E26" s="33">
        <f t="shared" si="7"/>
        <v>19.5747</v>
      </c>
      <c r="F26" s="33">
        <f t="shared" si="7"/>
        <v>27.8994</v>
      </c>
      <c r="G26" s="33">
        <f t="shared" si="7"/>
        <v>36.224100000000007</v>
      </c>
      <c r="H26" s="33">
        <f t="shared" si="7"/>
        <v>44.5488</v>
      </c>
      <c r="I26" s="33">
        <f t="shared" si="7"/>
        <v>52.8735</v>
      </c>
      <c r="J26" s="33">
        <f t="shared" si="7"/>
        <v>77.8476</v>
      </c>
      <c r="K26" s="33">
        <f t="shared" si="7"/>
        <v>94.497</v>
      </c>
      <c r="L26" s="33">
        <f t="shared" si="7"/>
        <v>136.12049999999999</v>
      </c>
      <c r="M26" s="33">
        <f t="shared" si="7"/>
        <v>177.744</v>
      </c>
    </row>
    <row r="27" spans="1:18" ht="15" thickTop="1" x14ac:dyDescent="0.2">
      <c r="A27" s="9"/>
      <c r="B27" s="11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8" ht="20.25" x14ac:dyDescent="0.3">
      <c r="A28" s="38" t="s">
        <v>41</v>
      </c>
      <c r="B28" s="27" t="s">
        <v>42</v>
      </c>
      <c r="C28" s="28">
        <v>0</v>
      </c>
      <c r="D28" s="29">
        <v>8.08</v>
      </c>
      <c r="E28" s="29">
        <f t="shared" ref="E28:M28" si="8">D28</f>
        <v>8.08</v>
      </c>
      <c r="F28" s="29">
        <f t="shared" si="8"/>
        <v>8.08</v>
      </c>
      <c r="G28" s="29">
        <f t="shared" si="8"/>
        <v>8.08</v>
      </c>
      <c r="H28" s="29">
        <f t="shared" si="8"/>
        <v>8.08</v>
      </c>
      <c r="I28" s="29">
        <f t="shared" si="8"/>
        <v>8.08</v>
      </c>
      <c r="J28" s="29">
        <f t="shared" si="8"/>
        <v>8.08</v>
      </c>
      <c r="K28" s="29">
        <f t="shared" si="8"/>
        <v>8.08</v>
      </c>
      <c r="L28" s="29">
        <f t="shared" si="8"/>
        <v>8.08</v>
      </c>
      <c r="M28" s="29">
        <f t="shared" si="8"/>
        <v>8.08</v>
      </c>
    </row>
    <row r="29" spans="1:18" ht="20.25" x14ac:dyDescent="0.3">
      <c r="A29" s="38" t="s">
        <v>76</v>
      </c>
      <c r="B29" s="27" t="s">
        <v>44</v>
      </c>
      <c r="C29" s="28">
        <v>3.1949999999999998</v>
      </c>
      <c r="D29" s="29">
        <v>0</v>
      </c>
      <c r="E29" s="29">
        <f>1*C29</f>
        <v>3.1949999999999998</v>
      </c>
      <c r="F29" s="29">
        <f>2*C29</f>
        <v>6.39</v>
      </c>
      <c r="G29" s="29">
        <f>3*C29</f>
        <v>9.5849999999999991</v>
      </c>
      <c r="H29" s="29">
        <f>4*C29</f>
        <v>12.78</v>
      </c>
      <c r="I29" s="29">
        <f>5*C29</f>
        <v>15.975</v>
      </c>
      <c r="J29" s="29">
        <f>8*C29</f>
        <v>25.56</v>
      </c>
      <c r="K29" s="29">
        <f>10*C29</f>
        <v>31.95</v>
      </c>
      <c r="L29" s="29">
        <f>15*3.062</f>
        <v>45.93</v>
      </c>
      <c r="M29" s="29">
        <f>20*3.062</f>
        <v>61.239999999999995</v>
      </c>
    </row>
    <row r="30" spans="1:18" ht="20.25" x14ac:dyDescent="0.3">
      <c r="A30" s="39" t="s">
        <v>45</v>
      </c>
      <c r="B30" s="27" t="s">
        <v>24</v>
      </c>
      <c r="C30" s="30">
        <v>5.2807000000000004</v>
      </c>
      <c r="D30" s="29">
        <f>$C30*0</f>
        <v>0</v>
      </c>
      <c r="E30" s="29">
        <f>$C30*1</f>
        <v>5.2807000000000004</v>
      </c>
      <c r="F30" s="29">
        <f>$C30*2</f>
        <v>10.561400000000001</v>
      </c>
      <c r="G30" s="29">
        <f>$C30*3</f>
        <v>15.842100000000002</v>
      </c>
      <c r="H30" s="29">
        <f>$C30*4</f>
        <v>21.122800000000002</v>
      </c>
      <c r="I30" s="29">
        <f>$C30*5</f>
        <v>26.403500000000001</v>
      </c>
      <c r="J30" s="29">
        <f>$C30*8</f>
        <v>42.245600000000003</v>
      </c>
      <c r="K30" s="29">
        <f>$C30*10</f>
        <v>52.807000000000002</v>
      </c>
      <c r="L30" s="29">
        <f>$C30*15</f>
        <v>79.21050000000001</v>
      </c>
      <c r="M30" s="29">
        <f>$C30*20</f>
        <v>105.614</v>
      </c>
    </row>
    <row r="31" spans="1:18" ht="24" thickBot="1" x14ac:dyDescent="0.4">
      <c r="A31" s="39"/>
      <c r="B31" s="31" t="s">
        <v>25</v>
      </c>
      <c r="C31" s="32">
        <f t="shared" ref="C31:M31" si="9">SUM(C28:C30)</f>
        <v>8.4756999999999998</v>
      </c>
      <c r="D31" s="33">
        <f t="shared" si="9"/>
        <v>8.08</v>
      </c>
      <c r="E31" s="33">
        <f t="shared" si="9"/>
        <v>16.555700000000002</v>
      </c>
      <c r="F31" s="33">
        <f t="shared" si="9"/>
        <v>25.031399999999998</v>
      </c>
      <c r="G31" s="33">
        <f t="shared" si="9"/>
        <v>33.507100000000001</v>
      </c>
      <c r="H31" s="33">
        <f t="shared" si="9"/>
        <v>41.982799999999997</v>
      </c>
      <c r="I31" s="33">
        <f t="shared" si="9"/>
        <v>50.458500000000001</v>
      </c>
      <c r="J31" s="33">
        <f t="shared" si="9"/>
        <v>75.885600000000011</v>
      </c>
      <c r="K31" s="33">
        <f t="shared" si="9"/>
        <v>92.837000000000003</v>
      </c>
      <c r="L31" s="33">
        <f t="shared" si="9"/>
        <v>133.22050000000002</v>
      </c>
      <c r="M31" s="33">
        <f t="shared" si="9"/>
        <v>174.934</v>
      </c>
    </row>
    <row r="32" spans="1:18" ht="15" thickTop="1" x14ac:dyDescent="0.2">
      <c r="A32" s="9"/>
      <c r="B32" s="11"/>
      <c r="C32" s="12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20.25" x14ac:dyDescent="0.3">
      <c r="A33" s="38" t="s">
        <v>46</v>
      </c>
      <c r="B33" s="27" t="s">
        <v>47</v>
      </c>
      <c r="C33" s="28">
        <v>0</v>
      </c>
      <c r="D33" s="29">
        <v>11</v>
      </c>
      <c r="E33" s="29">
        <f t="shared" ref="E33:M33" si="10">D33</f>
        <v>11</v>
      </c>
      <c r="F33" s="29">
        <f t="shared" si="10"/>
        <v>11</v>
      </c>
      <c r="G33" s="29">
        <f t="shared" si="10"/>
        <v>11</v>
      </c>
      <c r="H33" s="29">
        <f t="shared" si="10"/>
        <v>11</v>
      </c>
      <c r="I33" s="29">
        <f t="shared" si="10"/>
        <v>11</v>
      </c>
      <c r="J33" s="29">
        <f t="shared" si="10"/>
        <v>11</v>
      </c>
      <c r="K33" s="29">
        <f t="shared" si="10"/>
        <v>11</v>
      </c>
      <c r="L33" s="29">
        <f t="shared" si="10"/>
        <v>11</v>
      </c>
      <c r="M33" s="29">
        <f t="shared" si="10"/>
        <v>11</v>
      </c>
    </row>
    <row r="34" spans="1:13" ht="20.25" x14ac:dyDescent="0.3">
      <c r="A34" s="38" t="s">
        <v>48</v>
      </c>
      <c r="B34" s="27" t="s">
        <v>44</v>
      </c>
      <c r="C34" s="28">
        <v>2.1812999999999998</v>
      </c>
      <c r="D34" s="29">
        <v>0</v>
      </c>
      <c r="E34" s="29">
        <f>1*C34</f>
        <v>2.1812999999999998</v>
      </c>
      <c r="F34" s="29">
        <f>2*E34</f>
        <v>4.3625999999999996</v>
      </c>
      <c r="G34" s="29">
        <f>3*E34</f>
        <v>6.5438999999999989</v>
      </c>
      <c r="H34" s="29">
        <f>4*E34</f>
        <v>8.7251999999999992</v>
      </c>
      <c r="I34" s="29">
        <f>5*E34</f>
        <v>10.906499999999999</v>
      </c>
      <c r="J34" s="29">
        <f>8*E34</f>
        <v>17.450399999999998</v>
      </c>
      <c r="K34" s="29">
        <f>10*E34</f>
        <v>21.812999999999999</v>
      </c>
      <c r="L34" s="29">
        <f>15*E34</f>
        <v>32.719499999999996</v>
      </c>
      <c r="M34" s="29">
        <f>20*E34</f>
        <v>43.625999999999998</v>
      </c>
    </row>
    <row r="35" spans="1:13" ht="20.25" x14ac:dyDescent="0.3">
      <c r="A35" s="39" t="s">
        <v>49</v>
      </c>
      <c r="B35" s="27" t="s">
        <v>30</v>
      </c>
      <c r="C35" s="30">
        <v>5.2077999999999998</v>
      </c>
      <c r="D35" s="29">
        <f>$C35*0</f>
        <v>0</v>
      </c>
      <c r="E35" s="29">
        <f>$C35*1</f>
        <v>5.2077999999999998</v>
      </c>
      <c r="F35" s="29">
        <f>$C35*2</f>
        <v>10.4156</v>
      </c>
      <c r="G35" s="29">
        <f>$C35*3</f>
        <v>15.6234</v>
      </c>
      <c r="H35" s="29">
        <f>$C35*4</f>
        <v>20.831199999999999</v>
      </c>
      <c r="I35" s="29">
        <f>$C35*5</f>
        <v>26.038999999999998</v>
      </c>
      <c r="J35" s="29">
        <f>$C35*8</f>
        <v>41.662399999999998</v>
      </c>
      <c r="K35" s="29">
        <f>$C35*10</f>
        <v>52.077999999999996</v>
      </c>
      <c r="L35" s="29">
        <f>$C35*15</f>
        <v>78.11699999999999</v>
      </c>
      <c r="M35" s="29">
        <f>$C35*20</f>
        <v>104.15599999999999</v>
      </c>
    </row>
    <row r="36" spans="1:13" ht="24" thickBot="1" x14ac:dyDescent="0.4">
      <c r="A36" s="39"/>
      <c r="B36" s="31" t="s">
        <v>25</v>
      </c>
      <c r="C36" s="32">
        <f t="shared" ref="C36:M36" si="11">SUM(C33:C35)</f>
        <v>7.3890999999999991</v>
      </c>
      <c r="D36" s="33">
        <f t="shared" si="11"/>
        <v>11</v>
      </c>
      <c r="E36" s="33">
        <f t="shared" si="11"/>
        <v>18.389099999999999</v>
      </c>
      <c r="F36" s="33">
        <f t="shared" si="11"/>
        <v>25.778199999999998</v>
      </c>
      <c r="G36" s="33">
        <f t="shared" si="11"/>
        <v>33.167299999999997</v>
      </c>
      <c r="H36" s="33">
        <f t="shared" si="11"/>
        <v>40.556399999999996</v>
      </c>
      <c r="I36" s="33">
        <f t="shared" si="11"/>
        <v>47.945499999999996</v>
      </c>
      <c r="J36" s="33">
        <f t="shared" si="11"/>
        <v>70.112799999999993</v>
      </c>
      <c r="K36" s="33">
        <f t="shared" si="11"/>
        <v>84.890999999999991</v>
      </c>
      <c r="L36" s="33">
        <f t="shared" si="11"/>
        <v>121.83649999999999</v>
      </c>
      <c r="M36" s="33">
        <f t="shared" si="11"/>
        <v>158.78199999999998</v>
      </c>
    </row>
    <row r="37" spans="1:13" ht="15" thickTop="1" x14ac:dyDescent="0.2">
      <c r="A37" s="9"/>
      <c r="B37" s="11"/>
      <c r="C37" s="14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20.25" x14ac:dyDescent="0.3">
      <c r="A38" s="38" t="s">
        <v>50</v>
      </c>
      <c r="B38" s="27" t="s">
        <v>51</v>
      </c>
      <c r="C38" s="28">
        <v>0</v>
      </c>
      <c r="D38" s="29">
        <v>14.94</v>
      </c>
      <c r="E38" s="29">
        <f t="shared" ref="E38:M38" si="12">D38</f>
        <v>14.94</v>
      </c>
      <c r="F38" s="29">
        <f t="shared" si="12"/>
        <v>14.94</v>
      </c>
      <c r="G38" s="29">
        <f t="shared" si="12"/>
        <v>14.94</v>
      </c>
      <c r="H38" s="29">
        <f t="shared" si="12"/>
        <v>14.94</v>
      </c>
      <c r="I38" s="29">
        <f t="shared" si="12"/>
        <v>14.94</v>
      </c>
      <c r="J38" s="29">
        <f t="shared" si="12"/>
        <v>14.94</v>
      </c>
      <c r="K38" s="29">
        <f t="shared" si="12"/>
        <v>14.94</v>
      </c>
      <c r="L38" s="29">
        <f t="shared" si="12"/>
        <v>14.94</v>
      </c>
      <c r="M38" s="29">
        <f t="shared" si="12"/>
        <v>14.94</v>
      </c>
    </row>
    <row r="39" spans="1:13" ht="20.25" x14ac:dyDescent="0.3">
      <c r="A39" s="38" t="s">
        <v>52</v>
      </c>
      <c r="B39" s="27" t="s">
        <v>53</v>
      </c>
      <c r="C39" s="28">
        <v>0</v>
      </c>
      <c r="D39" s="29">
        <v>0</v>
      </c>
      <c r="E39" s="29">
        <v>0</v>
      </c>
      <c r="F39" s="29">
        <v>2.15</v>
      </c>
      <c r="G39" s="29">
        <v>4.05</v>
      </c>
      <c r="H39" s="29">
        <v>5.95</v>
      </c>
      <c r="I39" s="29">
        <v>7.65</v>
      </c>
      <c r="J39" s="29">
        <v>12.65</v>
      </c>
      <c r="K39" s="29">
        <v>15.85</v>
      </c>
      <c r="L39" s="29">
        <v>23.85</v>
      </c>
      <c r="M39" s="29">
        <v>31.85</v>
      </c>
    </row>
    <row r="40" spans="1:13" ht="20.25" x14ac:dyDescent="0.3">
      <c r="A40" s="39" t="s">
        <v>54</v>
      </c>
      <c r="B40" s="27" t="s">
        <v>30</v>
      </c>
      <c r="C40" s="30">
        <v>5.4516</v>
      </c>
      <c r="D40" s="29">
        <f>$C40*0</f>
        <v>0</v>
      </c>
      <c r="E40" s="29">
        <f>$C40*1</f>
        <v>5.4516</v>
      </c>
      <c r="F40" s="29">
        <f>$C40*2</f>
        <v>10.9032</v>
      </c>
      <c r="G40" s="29">
        <f>$C40*3</f>
        <v>16.354800000000001</v>
      </c>
      <c r="H40" s="29">
        <f>$C40*4</f>
        <v>21.8064</v>
      </c>
      <c r="I40" s="29">
        <f>$C40*5</f>
        <v>27.257999999999999</v>
      </c>
      <c r="J40" s="29">
        <f>$C40*8</f>
        <v>43.6128</v>
      </c>
      <c r="K40" s="29">
        <f>$C40*10</f>
        <v>54.515999999999998</v>
      </c>
      <c r="L40" s="29">
        <f>$C40*15</f>
        <v>81.774000000000001</v>
      </c>
      <c r="M40" s="29">
        <f>$C40*20</f>
        <v>109.032</v>
      </c>
    </row>
    <row r="41" spans="1:13" ht="24" thickBot="1" x14ac:dyDescent="0.4">
      <c r="A41" s="39"/>
      <c r="B41" s="34" t="s">
        <v>25</v>
      </c>
      <c r="C41" s="32">
        <f>SUM(C38:C40)</f>
        <v>5.4516</v>
      </c>
      <c r="D41" s="33">
        <f t="shared" ref="D41:M41" si="13">SUM(D38:D40)</f>
        <v>14.94</v>
      </c>
      <c r="E41" s="33">
        <f t="shared" si="13"/>
        <v>20.3916</v>
      </c>
      <c r="F41" s="33">
        <f t="shared" si="13"/>
        <v>27.993200000000002</v>
      </c>
      <c r="G41" s="33">
        <f t="shared" si="13"/>
        <v>35.344799999999999</v>
      </c>
      <c r="H41" s="33">
        <f t="shared" si="13"/>
        <v>42.696399999999997</v>
      </c>
      <c r="I41" s="33">
        <f t="shared" si="13"/>
        <v>49.847999999999999</v>
      </c>
      <c r="J41" s="33">
        <f t="shared" si="13"/>
        <v>71.202799999999996</v>
      </c>
      <c r="K41" s="33">
        <f t="shared" si="13"/>
        <v>85.305999999999997</v>
      </c>
      <c r="L41" s="33">
        <f t="shared" si="13"/>
        <v>120.56399999999999</v>
      </c>
      <c r="M41" s="33">
        <f t="shared" si="13"/>
        <v>155.822</v>
      </c>
    </row>
    <row r="42" spans="1:13" ht="15" thickTop="1" x14ac:dyDescent="0.2">
      <c r="A42" s="9"/>
      <c r="B42" s="11"/>
      <c r="C42" s="12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20.25" x14ac:dyDescent="0.3">
      <c r="A43" s="38" t="s">
        <v>55</v>
      </c>
      <c r="B43" s="27" t="s">
        <v>56</v>
      </c>
      <c r="C43" s="28">
        <v>0</v>
      </c>
      <c r="D43" s="29">
        <v>12.84</v>
      </c>
      <c r="E43" s="29">
        <f t="shared" ref="E43:M43" si="14">D43</f>
        <v>12.84</v>
      </c>
      <c r="F43" s="29">
        <f t="shared" si="14"/>
        <v>12.84</v>
      </c>
      <c r="G43" s="29">
        <f t="shared" si="14"/>
        <v>12.84</v>
      </c>
      <c r="H43" s="29">
        <f t="shared" si="14"/>
        <v>12.84</v>
      </c>
      <c r="I43" s="29">
        <f t="shared" si="14"/>
        <v>12.84</v>
      </c>
      <c r="J43" s="29">
        <f t="shared" si="14"/>
        <v>12.84</v>
      </c>
      <c r="K43" s="29">
        <f t="shared" si="14"/>
        <v>12.84</v>
      </c>
      <c r="L43" s="29">
        <f t="shared" si="14"/>
        <v>12.84</v>
      </c>
      <c r="M43" s="29">
        <f t="shared" si="14"/>
        <v>12.84</v>
      </c>
    </row>
    <row r="44" spans="1:13" ht="20.25" x14ac:dyDescent="0.3">
      <c r="A44" s="38" t="s">
        <v>57</v>
      </c>
      <c r="B44" s="27" t="s">
        <v>44</v>
      </c>
      <c r="C44" s="28">
        <v>1.4379999999999999</v>
      </c>
      <c r="D44" s="29">
        <v>0</v>
      </c>
      <c r="E44" s="29">
        <f>1*C44</f>
        <v>1.4379999999999999</v>
      </c>
      <c r="F44" s="29">
        <f>2*C44</f>
        <v>2.8759999999999999</v>
      </c>
      <c r="G44" s="29">
        <f>3*C44</f>
        <v>4.3140000000000001</v>
      </c>
      <c r="H44" s="29">
        <f>4*C44</f>
        <v>5.7519999999999998</v>
      </c>
      <c r="I44" s="29">
        <f>5*C44</f>
        <v>7.1899999999999995</v>
      </c>
      <c r="J44" s="29">
        <f>8*C44</f>
        <v>11.504</v>
      </c>
      <c r="K44" s="29">
        <f>10*C44</f>
        <v>14.379999999999999</v>
      </c>
      <c r="L44" s="29">
        <f>15*C44</f>
        <v>21.57</v>
      </c>
      <c r="M44" s="29">
        <f>20*C44</f>
        <v>28.759999999999998</v>
      </c>
    </row>
    <row r="45" spans="1:13" ht="20.25" x14ac:dyDescent="0.3">
      <c r="A45" s="40" t="s">
        <v>58</v>
      </c>
      <c r="B45" s="27" t="s">
        <v>30</v>
      </c>
      <c r="C45" s="30">
        <v>5.3278999999999996</v>
      </c>
      <c r="D45" s="29">
        <f>$C45*0</f>
        <v>0</v>
      </c>
      <c r="E45" s="29">
        <f>$C45*1</f>
        <v>5.3278999999999996</v>
      </c>
      <c r="F45" s="29">
        <f>$C45*2</f>
        <v>10.655799999999999</v>
      </c>
      <c r="G45" s="29">
        <f>$C45*3</f>
        <v>15.983699999999999</v>
      </c>
      <c r="H45" s="29">
        <f>$C45*4</f>
        <v>21.311599999999999</v>
      </c>
      <c r="I45" s="29">
        <f>$C45*5</f>
        <v>26.639499999999998</v>
      </c>
      <c r="J45" s="29">
        <f>$C45*8</f>
        <v>42.623199999999997</v>
      </c>
      <c r="K45" s="29">
        <f>$C45*10</f>
        <v>53.278999999999996</v>
      </c>
      <c r="L45" s="29">
        <f>$C45*15</f>
        <v>79.918499999999995</v>
      </c>
      <c r="M45" s="29">
        <f>$C45*20</f>
        <v>106.55799999999999</v>
      </c>
    </row>
    <row r="46" spans="1:13" ht="24" thickBot="1" x14ac:dyDescent="0.4">
      <c r="A46" s="39"/>
      <c r="B46" s="31" t="s">
        <v>25</v>
      </c>
      <c r="C46" s="32">
        <f t="shared" ref="C46:M46" si="15">SUM(C43:C45)</f>
        <v>6.7658999999999994</v>
      </c>
      <c r="D46" s="33">
        <f t="shared" si="15"/>
        <v>12.84</v>
      </c>
      <c r="E46" s="33">
        <f t="shared" si="15"/>
        <v>19.605899999999998</v>
      </c>
      <c r="F46" s="33">
        <f t="shared" si="15"/>
        <v>26.3718</v>
      </c>
      <c r="G46" s="33">
        <f t="shared" si="15"/>
        <v>33.137699999999995</v>
      </c>
      <c r="H46" s="33">
        <f t="shared" si="15"/>
        <v>39.903599999999997</v>
      </c>
      <c r="I46" s="33">
        <f t="shared" si="15"/>
        <v>46.669499999999999</v>
      </c>
      <c r="J46" s="33">
        <f t="shared" si="15"/>
        <v>66.967199999999991</v>
      </c>
      <c r="K46" s="33">
        <f t="shared" si="15"/>
        <v>80.498999999999995</v>
      </c>
      <c r="L46" s="33">
        <f t="shared" si="15"/>
        <v>114.32849999999999</v>
      </c>
      <c r="M46" s="33">
        <f t="shared" si="15"/>
        <v>148.15799999999999</v>
      </c>
    </row>
    <row r="47" spans="1:13" ht="15" thickTop="1" x14ac:dyDescent="0.2">
      <c r="A47" s="9"/>
      <c r="B47" s="11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20.25" x14ac:dyDescent="0.3">
      <c r="A48" s="38" t="s">
        <v>59</v>
      </c>
      <c r="B48" s="27" t="s">
        <v>60</v>
      </c>
      <c r="C48" s="28">
        <v>0</v>
      </c>
      <c r="D48" s="29">
        <v>9.76</v>
      </c>
      <c r="E48" s="29">
        <f t="shared" ref="E48:M48" si="16">D48</f>
        <v>9.76</v>
      </c>
      <c r="F48" s="29">
        <f t="shared" si="16"/>
        <v>9.76</v>
      </c>
      <c r="G48" s="29">
        <f t="shared" si="16"/>
        <v>9.76</v>
      </c>
      <c r="H48" s="29">
        <f t="shared" si="16"/>
        <v>9.76</v>
      </c>
      <c r="I48" s="29">
        <f t="shared" si="16"/>
        <v>9.76</v>
      </c>
      <c r="J48" s="29">
        <f t="shared" si="16"/>
        <v>9.76</v>
      </c>
      <c r="K48" s="29">
        <f t="shared" si="16"/>
        <v>9.76</v>
      </c>
      <c r="L48" s="29">
        <f t="shared" si="16"/>
        <v>9.76</v>
      </c>
      <c r="M48" s="29">
        <f t="shared" si="16"/>
        <v>9.76</v>
      </c>
    </row>
    <row r="49" spans="1:13" ht="20.25" x14ac:dyDescent="0.3">
      <c r="A49" s="38" t="s">
        <v>61</v>
      </c>
      <c r="B49" s="27" t="s">
        <v>44</v>
      </c>
      <c r="C49" s="28">
        <v>1.5964</v>
      </c>
      <c r="D49" s="29">
        <v>0</v>
      </c>
      <c r="E49" s="29">
        <f>C49</f>
        <v>1.5964</v>
      </c>
      <c r="F49" s="29">
        <f>2*C49</f>
        <v>3.1928000000000001</v>
      </c>
      <c r="G49" s="29">
        <f>3*C49</f>
        <v>4.7892000000000001</v>
      </c>
      <c r="H49" s="29">
        <f>4*C49</f>
        <v>6.3856000000000002</v>
      </c>
      <c r="I49" s="29">
        <f>5*C49</f>
        <v>7.9820000000000002</v>
      </c>
      <c r="J49" s="29">
        <f>8*C49</f>
        <v>12.7712</v>
      </c>
      <c r="K49" s="29">
        <f>10*C49</f>
        <v>15.964</v>
      </c>
      <c r="L49" s="29">
        <f>15*C49</f>
        <v>23.946000000000002</v>
      </c>
      <c r="M49" s="29">
        <f>20*C49</f>
        <v>31.928000000000001</v>
      </c>
    </row>
    <row r="50" spans="1:13" ht="20.25" x14ac:dyDescent="0.3">
      <c r="A50" s="39" t="s">
        <v>62</v>
      </c>
      <c r="B50" s="27" t="s">
        <v>63</v>
      </c>
      <c r="C50" s="28">
        <v>0</v>
      </c>
      <c r="D50" s="29">
        <v>0.54</v>
      </c>
      <c r="E50" s="29">
        <f t="shared" ref="E50:M50" si="17">D50</f>
        <v>0.54</v>
      </c>
      <c r="F50" s="29">
        <f t="shared" si="17"/>
        <v>0.54</v>
      </c>
      <c r="G50" s="29">
        <f t="shared" si="17"/>
        <v>0.54</v>
      </c>
      <c r="H50" s="29">
        <f t="shared" si="17"/>
        <v>0.54</v>
      </c>
      <c r="I50" s="29">
        <f t="shared" si="17"/>
        <v>0.54</v>
      </c>
      <c r="J50" s="29">
        <f t="shared" si="17"/>
        <v>0.54</v>
      </c>
      <c r="K50" s="29">
        <f t="shared" si="17"/>
        <v>0.54</v>
      </c>
      <c r="L50" s="29">
        <f t="shared" si="17"/>
        <v>0.54</v>
      </c>
      <c r="M50" s="29">
        <f t="shared" si="17"/>
        <v>0.54</v>
      </c>
    </row>
    <row r="51" spans="1:13" ht="20.25" x14ac:dyDescent="0.3">
      <c r="A51" s="39"/>
      <c r="B51" s="27" t="s">
        <v>30</v>
      </c>
      <c r="C51" s="30">
        <v>6.3922999999999996</v>
      </c>
      <c r="D51" s="29">
        <f>$C51*0</f>
        <v>0</v>
      </c>
      <c r="E51" s="29">
        <f>$C51*1</f>
        <v>6.3922999999999996</v>
      </c>
      <c r="F51" s="29">
        <f>$C51*2</f>
        <v>12.784599999999999</v>
      </c>
      <c r="G51" s="29">
        <f>$C51*3</f>
        <v>19.1769</v>
      </c>
      <c r="H51" s="29">
        <f>$C51*4</f>
        <v>25.569199999999999</v>
      </c>
      <c r="I51" s="29">
        <f>$C51*5</f>
        <v>31.961499999999997</v>
      </c>
      <c r="J51" s="29">
        <f>$C51*8</f>
        <v>51.138399999999997</v>
      </c>
      <c r="K51" s="29">
        <f>$C51*10</f>
        <v>63.922999999999995</v>
      </c>
      <c r="L51" s="29">
        <f>$C51*15</f>
        <v>95.884499999999989</v>
      </c>
      <c r="M51" s="29">
        <f>$C51*20</f>
        <v>127.84599999999999</v>
      </c>
    </row>
    <row r="52" spans="1:13" ht="24" thickBot="1" x14ac:dyDescent="0.4">
      <c r="A52" s="39"/>
      <c r="B52" s="31" t="s">
        <v>25</v>
      </c>
      <c r="C52" s="32">
        <f t="shared" ref="C52:M52" si="18">SUM(C48:C51)</f>
        <v>7.9886999999999997</v>
      </c>
      <c r="D52" s="33">
        <f t="shared" si="18"/>
        <v>10.3</v>
      </c>
      <c r="E52" s="33">
        <f t="shared" si="18"/>
        <v>18.288699999999999</v>
      </c>
      <c r="F52" s="33">
        <f t="shared" si="18"/>
        <v>26.2774</v>
      </c>
      <c r="G52" s="33">
        <f t="shared" si="18"/>
        <v>34.266099999999994</v>
      </c>
      <c r="H52" s="33">
        <f t="shared" si="18"/>
        <v>42.254800000000003</v>
      </c>
      <c r="I52" s="33">
        <f t="shared" si="18"/>
        <v>50.243499999999997</v>
      </c>
      <c r="J52" s="33">
        <f t="shared" si="18"/>
        <v>74.209599999999995</v>
      </c>
      <c r="K52" s="33">
        <f t="shared" si="18"/>
        <v>90.186999999999998</v>
      </c>
      <c r="L52" s="33">
        <f t="shared" si="18"/>
        <v>130.13049999999998</v>
      </c>
      <c r="M52" s="33">
        <f t="shared" si="18"/>
        <v>170.07399999999998</v>
      </c>
    </row>
    <row r="53" spans="1:13" ht="15" thickTop="1" x14ac:dyDescent="0.2">
      <c r="A53" s="9"/>
      <c r="B53" s="11"/>
      <c r="C53" s="12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20.25" x14ac:dyDescent="0.3">
      <c r="A54" s="38" t="s">
        <v>64</v>
      </c>
      <c r="B54" s="27" t="s">
        <v>29</v>
      </c>
      <c r="C54" s="28">
        <v>4.6500000000000004</v>
      </c>
      <c r="D54" s="29">
        <v>0</v>
      </c>
      <c r="E54" s="29">
        <f>C54</f>
        <v>4.6500000000000004</v>
      </c>
      <c r="F54" s="29">
        <f>2*C54</f>
        <v>9.3000000000000007</v>
      </c>
      <c r="G54" s="29">
        <f>3*C54</f>
        <v>13.950000000000001</v>
      </c>
      <c r="H54" s="29">
        <f>4*C54</f>
        <v>18.600000000000001</v>
      </c>
      <c r="I54" s="29">
        <f>5*C54</f>
        <v>23.25</v>
      </c>
      <c r="J54" s="29">
        <f>8*C54</f>
        <v>37.200000000000003</v>
      </c>
      <c r="K54" s="29">
        <f>10*C54</f>
        <v>46.5</v>
      </c>
      <c r="L54" s="29">
        <f>15*C54</f>
        <v>69.75</v>
      </c>
      <c r="M54" s="29">
        <f>20*C54</f>
        <v>93</v>
      </c>
    </row>
    <row r="55" spans="1:13" ht="20.25" x14ac:dyDescent="0.3">
      <c r="A55" s="38" t="s">
        <v>65</v>
      </c>
      <c r="B55" s="27" t="s">
        <v>30</v>
      </c>
      <c r="C55" s="30">
        <v>7.4390999999999998</v>
      </c>
      <c r="D55" s="29">
        <f>$C55*0</f>
        <v>0</v>
      </c>
      <c r="E55" s="29">
        <f>$C55*1</f>
        <v>7.4390999999999998</v>
      </c>
      <c r="F55" s="29">
        <f>$C55*2</f>
        <v>14.8782</v>
      </c>
      <c r="G55" s="29">
        <f>$C55*3</f>
        <v>22.317299999999999</v>
      </c>
      <c r="H55" s="29">
        <f>$C55*4</f>
        <v>29.756399999999999</v>
      </c>
      <c r="I55" s="29">
        <f>$C55*5</f>
        <v>37.195499999999996</v>
      </c>
      <c r="J55" s="29">
        <f>$C55*8</f>
        <v>59.512799999999999</v>
      </c>
      <c r="K55" s="29">
        <f>$C55*10</f>
        <v>74.390999999999991</v>
      </c>
      <c r="L55" s="29">
        <f>$C55*15</f>
        <v>111.5865</v>
      </c>
      <c r="M55" s="29">
        <f>$C55*20</f>
        <v>148.78199999999998</v>
      </c>
    </row>
    <row r="56" spans="1:13" ht="24" thickBot="1" x14ac:dyDescent="0.4">
      <c r="A56" s="39" t="s">
        <v>66</v>
      </c>
      <c r="B56" s="31" t="s">
        <v>25</v>
      </c>
      <c r="C56" s="32">
        <f t="shared" ref="C56:M56" si="19">SUM(C54:C55)</f>
        <v>12.0891</v>
      </c>
      <c r="D56" s="33">
        <f t="shared" si="19"/>
        <v>0</v>
      </c>
      <c r="E56" s="33">
        <f t="shared" si="19"/>
        <v>12.0891</v>
      </c>
      <c r="F56" s="33">
        <f t="shared" si="19"/>
        <v>24.1782</v>
      </c>
      <c r="G56" s="33">
        <f t="shared" si="19"/>
        <v>36.267299999999999</v>
      </c>
      <c r="H56" s="33">
        <f t="shared" si="19"/>
        <v>48.356400000000001</v>
      </c>
      <c r="I56" s="33">
        <f t="shared" si="19"/>
        <v>60.445499999999996</v>
      </c>
      <c r="J56" s="33">
        <f t="shared" si="19"/>
        <v>96.712800000000001</v>
      </c>
      <c r="K56" s="33">
        <f t="shared" si="19"/>
        <v>120.89099999999999</v>
      </c>
      <c r="L56" s="33">
        <f t="shared" si="19"/>
        <v>181.3365</v>
      </c>
      <c r="M56" s="33">
        <f t="shared" si="19"/>
        <v>241.78199999999998</v>
      </c>
    </row>
    <row r="57" spans="1:13" ht="15" thickTop="1" x14ac:dyDescent="0.2">
      <c r="A57" s="9"/>
      <c r="B57" s="11"/>
      <c r="C57" s="12"/>
      <c r="D57" s="10"/>
      <c r="E57" s="10" t="s">
        <v>18</v>
      </c>
      <c r="F57" s="10"/>
      <c r="G57" s="10"/>
      <c r="H57" s="10"/>
      <c r="I57" s="10"/>
      <c r="J57" s="10"/>
      <c r="K57" s="10"/>
      <c r="L57" s="10"/>
      <c r="M57" s="10"/>
    </row>
    <row r="58" spans="1:13" ht="14.25" x14ac:dyDescent="0.2">
      <c r="A58" s="11" t="s">
        <v>67</v>
      </c>
      <c r="B58" s="9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22.5" x14ac:dyDescent="0.3">
      <c r="A59" s="5" t="s">
        <v>2</v>
      </c>
      <c r="B59" s="5"/>
      <c r="C59" s="6"/>
      <c r="D59" s="7" t="s">
        <v>4</v>
      </c>
      <c r="E59" s="7" t="s">
        <v>5</v>
      </c>
      <c r="F59" s="7" t="s">
        <v>6</v>
      </c>
      <c r="G59" s="7" t="s">
        <v>7</v>
      </c>
      <c r="H59" s="7" t="s">
        <v>8</v>
      </c>
      <c r="I59" s="7" t="s">
        <v>9</v>
      </c>
      <c r="J59" s="7" t="s">
        <v>10</v>
      </c>
      <c r="K59" s="7" t="s">
        <v>11</v>
      </c>
      <c r="L59" s="7" t="s">
        <v>12</v>
      </c>
      <c r="M59" s="7" t="s">
        <v>13</v>
      </c>
    </row>
    <row r="60" spans="1:13" ht="22.5" x14ac:dyDescent="0.3">
      <c r="A60" s="5" t="s">
        <v>14</v>
      </c>
      <c r="B60" s="5"/>
      <c r="C60" s="6"/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  <c r="K60" s="7" t="s">
        <v>15</v>
      </c>
      <c r="L60" s="7" t="s">
        <v>15</v>
      </c>
      <c r="M60" s="7" t="s">
        <v>15</v>
      </c>
    </row>
    <row r="61" spans="1:13" ht="22.5" x14ac:dyDescent="0.3">
      <c r="A61" s="5" t="s">
        <v>16</v>
      </c>
      <c r="B61" s="5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30" x14ac:dyDescent="0.4">
      <c r="A62" s="8" t="s">
        <v>17</v>
      </c>
      <c r="B62" s="9"/>
      <c r="C62" s="10" t="s">
        <v>18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27" x14ac:dyDescent="0.35">
      <c r="A63" s="36" t="s">
        <v>19</v>
      </c>
      <c r="B63" s="37"/>
      <c r="C63" s="37"/>
      <c r="D63" s="35">
        <f t="shared" ref="D63:M63" si="20">D11</f>
        <v>13.2</v>
      </c>
      <c r="E63" s="35">
        <f t="shared" si="20"/>
        <v>21.120200000000001</v>
      </c>
      <c r="F63" s="35">
        <f t="shared" si="20"/>
        <v>29.040399999999998</v>
      </c>
      <c r="G63" s="35">
        <f t="shared" si="20"/>
        <v>36.960599999999999</v>
      </c>
      <c r="H63" s="35">
        <f t="shared" si="20"/>
        <v>44.880799999999994</v>
      </c>
      <c r="I63" s="35">
        <f t="shared" si="20"/>
        <v>52.801000000000002</v>
      </c>
      <c r="J63" s="35">
        <f t="shared" si="20"/>
        <v>76.561599999999999</v>
      </c>
      <c r="K63" s="35">
        <f t="shared" si="20"/>
        <v>92.402000000000001</v>
      </c>
      <c r="L63" s="35">
        <f t="shared" si="20"/>
        <v>132.00299999999999</v>
      </c>
      <c r="M63" s="35">
        <f t="shared" si="20"/>
        <v>171.60399999999998</v>
      </c>
    </row>
    <row r="64" spans="1:13" ht="27" x14ac:dyDescent="0.35">
      <c r="A64" s="36" t="s">
        <v>26</v>
      </c>
      <c r="B64" s="37"/>
      <c r="C64" s="37"/>
      <c r="D64" s="35">
        <f t="shared" ref="D64:M64" si="21">D16</f>
        <v>13</v>
      </c>
      <c r="E64" s="35">
        <f t="shared" si="21"/>
        <v>21.113900000000001</v>
      </c>
      <c r="F64" s="35">
        <f t="shared" si="21"/>
        <v>29.227800000000002</v>
      </c>
      <c r="G64" s="35">
        <f t="shared" si="21"/>
        <v>37.341700000000003</v>
      </c>
      <c r="H64" s="35">
        <f t="shared" si="21"/>
        <v>45.455600000000004</v>
      </c>
      <c r="I64" s="35">
        <f t="shared" si="21"/>
        <v>53.569500000000005</v>
      </c>
      <c r="J64" s="35">
        <f t="shared" si="21"/>
        <v>77.911200000000008</v>
      </c>
      <c r="K64" s="35">
        <f t="shared" si="21"/>
        <v>94.13900000000001</v>
      </c>
      <c r="L64" s="35">
        <f t="shared" si="21"/>
        <v>134.70850000000002</v>
      </c>
      <c r="M64" s="35">
        <f t="shared" si="21"/>
        <v>175.27800000000002</v>
      </c>
    </row>
    <row r="65" spans="1:13" ht="27" x14ac:dyDescent="0.35">
      <c r="A65" s="36" t="s">
        <v>31</v>
      </c>
      <c r="B65" s="37"/>
      <c r="C65" s="37"/>
      <c r="D65" s="35">
        <f t="shared" ref="D65:M65" si="22">D21</f>
        <v>10</v>
      </c>
      <c r="E65" s="35">
        <f t="shared" si="22"/>
        <v>22.264499999999998</v>
      </c>
      <c r="F65" s="35">
        <f t="shared" si="22"/>
        <v>34.528999999999996</v>
      </c>
      <c r="G65" s="35">
        <f t="shared" si="22"/>
        <v>46.793499999999995</v>
      </c>
      <c r="H65" s="35">
        <f t="shared" si="22"/>
        <v>59.058</v>
      </c>
      <c r="I65" s="35">
        <f t="shared" si="22"/>
        <v>71.322499999999991</v>
      </c>
      <c r="J65" s="35">
        <f t="shared" si="22"/>
        <v>108.116</v>
      </c>
      <c r="K65" s="35">
        <f t="shared" si="22"/>
        <v>132.64499999999998</v>
      </c>
      <c r="L65" s="35">
        <f t="shared" si="22"/>
        <v>193.9675</v>
      </c>
      <c r="M65" s="35">
        <f t="shared" si="22"/>
        <v>255.28999999999996</v>
      </c>
    </row>
    <row r="66" spans="1:13" ht="27" x14ac:dyDescent="0.35">
      <c r="A66" s="36" t="s">
        <v>36</v>
      </c>
      <c r="B66" s="37"/>
      <c r="C66" s="37"/>
      <c r="D66" s="35">
        <f t="shared" ref="D66:M66" si="23">D26</f>
        <v>11.25</v>
      </c>
      <c r="E66" s="35">
        <f t="shared" si="23"/>
        <v>19.5747</v>
      </c>
      <c r="F66" s="35">
        <f t="shared" si="23"/>
        <v>27.8994</v>
      </c>
      <c r="G66" s="35">
        <f t="shared" si="23"/>
        <v>36.224100000000007</v>
      </c>
      <c r="H66" s="35">
        <f t="shared" si="23"/>
        <v>44.5488</v>
      </c>
      <c r="I66" s="35">
        <f t="shared" si="23"/>
        <v>52.8735</v>
      </c>
      <c r="J66" s="35">
        <f t="shared" si="23"/>
        <v>77.8476</v>
      </c>
      <c r="K66" s="35">
        <f t="shared" si="23"/>
        <v>94.497</v>
      </c>
      <c r="L66" s="35">
        <f t="shared" si="23"/>
        <v>136.12049999999999</v>
      </c>
      <c r="M66" s="35">
        <f t="shared" si="23"/>
        <v>177.744</v>
      </c>
    </row>
    <row r="67" spans="1:13" ht="27" x14ac:dyDescent="0.35">
      <c r="A67" s="36" t="s">
        <v>68</v>
      </c>
      <c r="B67" s="37"/>
      <c r="C67" s="37"/>
      <c r="D67" s="35">
        <f t="shared" ref="D67:M67" si="24">D31</f>
        <v>8.08</v>
      </c>
      <c r="E67" s="35">
        <f t="shared" si="24"/>
        <v>16.555700000000002</v>
      </c>
      <c r="F67" s="35">
        <f t="shared" si="24"/>
        <v>25.031399999999998</v>
      </c>
      <c r="G67" s="35">
        <f t="shared" si="24"/>
        <v>33.507100000000001</v>
      </c>
      <c r="H67" s="35">
        <f t="shared" si="24"/>
        <v>41.982799999999997</v>
      </c>
      <c r="I67" s="35">
        <f t="shared" si="24"/>
        <v>50.458500000000001</v>
      </c>
      <c r="J67" s="35">
        <f t="shared" si="24"/>
        <v>75.885600000000011</v>
      </c>
      <c r="K67" s="35">
        <f t="shared" si="24"/>
        <v>92.837000000000003</v>
      </c>
      <c r="L67" s="35">
        <f t="shared" si="24"/>
        <v>133.22050000000002</v>
      </c>
      <c r="M67" s="35">
        <f t="shared" si="24"/>
        <v>174.934</v>
      </c>
    </row>
    <row r="68" spans="1:13" ht="27" x14ac:dyDescent="0.35">
      <c r="A68" s="36" t="s">
        <v>46</v>
      </c>
      <c r="B68" s="37"/>
      <c r="C68" s="37"/>
      <c r="D68" s="35">
        <f t="shared" ref="D68:M68" si="25">D36</f>
        <v>11</v>
      </c>
      <c r="E68" s="35">
        <f t="shared" si="25"/>
        <v>18.389099999999999</v>
      </c>
      <c r="F68" s="35">
        <f t="shared" si="25"/>
        <v>25.778199999999998</v>
      </c>
      <c r="G68" s="35">
        <f t="shared" si="25"/>
        <v>33.167299999999997</v>
      </c>
      <c r="H68" s="35">
        <f t="shared" si="25"/>
        <v>40.556399999999996</v>
      </c>
      <c r="I68" s="35">
        <f t="shared" si="25"/>
        <v>47.945499999999996</v>
      </c>
      <c r="J68" s="35">
        <f t="shared" si="25"/>
        <v>70.112799999999993</v>
      </c>
      <c r="K68" s="35">
        <f t="shared" si="25"/>
        <v>84.890999999999991</v>
      </c>
      <c r="L68" s="35">
        <f t="shared" si="25"/>
        <v>121.83649999999999</v>
      </c>
      <c r="M68" s="35">
        <f t="shared" si="25"/>
        <v>158.78199999999998</v>
      </c>
    </row>
    <row r="69" spans="1:13" ht="27" x14ac:dyDescent="0.35">
      <c r="A69" s="36" t="s">
        <v>50</v>
      </c>
      <c r="B69" s="37"/>
      <c r="C69" s="37"/>
      <c r="D69" s="35">
        <f t="shared" ref="D69:M69" si="26">D41</f>
        <v>14.94</v>
      </c>
      <c r="E69" s="35">
        <f t="shared" si="26"/>
        <v>20.3916</v>
      </c>
      <c r="F69" s="35">
        <f t="shared" si="26"/>
        <v>27.993200000000002</v>
      </c>
      <c r="G69" s="35">
        <f t="shared" si="26"/>
        <v>35.344799999999999</v>
      </c>
      <c r="H69" s="35">
        <f t="shared" si="26"/>
        <v>42.696399999999997</v>
      </c>
      <c r="I69" s="35">
        <f t="shared" si="26"/>
        <v>49.847999999999999</v>
      </c>
      <c r="J69" s="35">
        <f t="shared" si="26"/>
        <v>71.202799999999996</v>
      </c>
      <c r="K69" s="35">
        <f t="shared" si="26"/>
        <v>85.305999999999997</v>
      </c>
      <c r="L69" s="35">
        <f t="shared" si="26"/>
        <v>120.56399999999999</v>
      </c>
      <c r="M69" s="35">
        <f t="shared" si="26"/>
        <v>155.822</v>
      </c>
    </row>
    <row r="70" spans="1:13" ht="27" x14ac:dyDescent="0.35">
      <c r="A70" s="36" t="s">
        <v>55</v>
      </c>
      <c r="B70" s="37"/>
      <c r="C70" s="37"/>
      <c r="D70" s="35">
        <f t="shared" ref="D70:M70" si="27">D46</f>
        <v>12.84</v>
      </c>
      <c r="E70" s="35">
        <f t="shared" si="27"/>
        <v>19.605899999999998</v>
      </c>
      <c r="F70" s="35">
        <f t="shared" si="27"/>
        <v>26.3718</v>
      </c>
      <c r="G70" s="35">
        <f t="shared" si="27"/>
        <v>33.137699999999995</v>
      </c>
      <c r="H70" s="35">
        <f t="shared" si="27"/>
        <v>39.903599999999997</v>
      </c>
      <c r="I70" s="35">
        <f t="shared" si="27"/>
        <v>46.669499999999999</v>
      </c>
      <c r="J70" s="35">
        <f t="shared" si="27"/>
        <v>66.967199999999991</v>
      </c>
      <c r="K70" s="35">
        <f t="shared" si="27"/>
        <v>80.498999999999995</v>
      </c>
      <c r="L70" s="35">
        <f t="shared" si="27"/>
        <v>114.32849999999999</v>
      </c>
      <c r="M70" s="35">
        <f t="shared" si="27"/>
        <v>148.15799999999999</v>
      </c>
    </row>
    <row r="71" spans="1:13" ht="27" x14ac:dyDescent="0.35">
      <c r="A71" s="36" t="s">
        <v>59</v>
      </c>
      <c r="B71" s="37"/>
      <c r="C71" s="37"/>
      <c r="D71" s="35">
        <f t="shared" ref="D71:M71" si="28">D52</f>
        <v>10.3</v>
      </c>
      <c r="E71" s="35">
        <f t="shared" si="28"/>
        <v>18.288699999999999</v>
      </c>
      <c r="F71" s="35">
        <f t="shared" si="28"/>
        <v>26.2774</v>
      </c>
      <c r="G71" s="35">
        <f t="shared" si="28"/>
        <v>34.266099999999994</v>
      </c>
      <c r="H71" s="35">
        <f t="shared" si="28"/>
        <v>42.254800000000003</v>
      </c>
      <c r="I71" s="35">
        <f t="shared" si="28"/>
        <v>50.243499999999997</v>
      </c>
      <c r="J71" s="35">
        <f t="shared" si="28"/>
        <v>74.209599999999995</v>
      </c>
      <c r="K71" s="35">
        <f t="shared" si="28"/>
        <v>90.186999999999998</v>
      </c>
      <c r="L71" s="35">
        <f t="shared" si="28"/>
        <v>130.13049999999998</v>
      </c>
      <c r="M71" s="35">
        <f t="shared" si="28"/>
        <v>170.07399999999998</v>
      </c>
    </row>
    <row r="72" spans="1:13" ht="27" x14ac:dyDescent="0.35">
      <c r="A72" s="36" t="s">
        <v>64</v>
      </c>
      <c r="B72" s="37"/>
      <c r="C72" s="37"/>
      <c r="D72" s="35">
        <f t="shared" ref="D72:M72" si="29">D56</f>
        <v>0</v>
      </c>
      <c r="E72" s="35">
        <f t="shared" si="29"/>
        <v>12.0891</v>
      </c>
      <c r="F72" s="35">
        <f t="shared" si="29"/>
        <v>24.1782</v>
      </c>
      <c r="G72" s="35">
        <f t="shared" si="29"/>
        <v>36.267299999999999</v>
      </c>
      <c r="H72" s="35">
        <f t="shared" si="29"/>
        <v>48.356400000000001</v>
      </c>
      <c r="I72" s="35">
        <f t="shared" si="29"/>
        <v>60.445499999999996</v>
      </c>
      <c r="J72" s="35">
        <f t="shared" si="29"/>
        <v>96.712800000000001</v>
      </c>
      <c r="K72" s="35">
        <f t="shared" si="29"/>
        <v>120.89099999999999</v>
      </c>
      <c r="L72" s="35">
        <f t="shared" si="29"/>
        <v>181.3365</v>
      </c>
      <c r="M72" s="35">
        <f t="shared" si="29"/>
        <v>241.78199999999998</v>
      </c>
    </row>
  </sheetData>
  <mergeCells count="2">
    <mergeCell ref="A1:M1"/>
    <mergeCell ref="A2:M2"/>
  </mergeCells>
  <pageMargins left="0.44" right="0.37" top="0.52" bottom="0.55000000000000004" header="0.5" footer="0.5"/>
  <pageSetup scale="41" fitToHeight="2" orientation="landscape" r:id="rId1"/>
  <headerFooter alignWithMargins="0"/>
  <rowBreaks count="1" manualBreakCount="1">
    <brk id="58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January 2011</vt:lpstr>
      <vt:lpstr>February 2011</vt:lpstr>
      <vt:lpstr>March 2011</vt:lpstr>
      <vt:lpstr>April 2011</vt:lpstr>
      <vt:lpstr>May 2011</vt:lpstr>
      <vt:lpstr>June 2011</vt:lpstr>
      <vt:lpstr>July 2011</vt:lpstr>
      <vt:lpstr>August 2011</vt:lpstr>
      <vt:lpstr>January Chart</vt:lpstr>
      <vt:lpstr>February Chart</vt:lpstr>
      <vt:lpstr>March Chart</vt:lpstr>
      <vt:lpstr>April Chart</vt:lpstr>
      <vt:lpstr>May Chart</vt:lpstr>
      <vt:lpstr>June Chart</vt:lpstr>
      <vt:lpstr>July Chart</vt:lpstr>
      <vt:lpstr>August Chart</vt:lpstr>
      <vt:lpstr>'April 2011'!Print_Area</vt:lpstr>
      <vt:lpstr>'August 2011'!Print_Area</vt:lpstr>
      <vt:lpstr>'February 2011'!Print_Area</vt:lpstr>
      <vt:lpstr>'January 2011'!Print_Area</vt:lpstr>
      <vt:lpstr>'July 2011'!Print_Area</vt:lpstr>
      <vt:lpstr>'June 2011'!Print_Area</vt:lpstr>
      <vt:lpstr>'March 2011'!Print_Area</vt:lpstr>
      <vt:lpstr>'May 2011'!Print_Area</vt:lpstr>
      <vt:lpstr>'April 2011'!Print_Titles</vt:lpstr>
      <vt:lpstr>'August 2011'!Print_Titles</vt:lpstr>
      <vt:lpstr>'February 2011'!Print_Titles</vt:lpstr>
      <vt:lpstr>'January 2011'!Print_Titles</vt:lpstr>
      <vt:lpstr>'July 2011'!Print_Titles</vt:lpstr>
      <vt:lpstr>'June 2011'!Print_Titles</vt:lpstr>
      <vt:lpstr>'March 2011'!Print_Titles</vt:lpstr>
      <vt:lpstr>'May 2011'!Print_Titles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Kayuha</dc:creator>
  <cp:lastModifiedBy>Emory</cp:lastModifiedBy>
  <dcterms:created xsi:type="dcterms:W3CDTF">2011-01-10T17:13:15Z</dcterms:created>
  <dcterms:modified xsi:type="dcterms:W3CDTF">2011-09-13T21:06:16Z</dcterms:modified>
</cp:coreProperties>
</file>